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821" activeTab="10"/>
  </bookViews>
  <sheets>
    <sheet name="Results" sheetId="1" r:id="rId1"/>
    <sheet name="9-10G" sheetId="2" r:id="rId2"/>
    <sheet name="9-10B" sheetId="3" r:id="rId3"/>
    <sheet name="11-12G" sheetId="4" r:id="rId4"/>
    <sheet name="11-12-by" sheetId="5" state="hidden" r:id="rId5"/>
    <sheet name="11-12B" sheetId="6" r:id="rId6"/>
    <sheet name="13-14G" sheetId="7" r:id="rId7"/>
    <sheet name="13-14B" sheetId="8" r:id="rId8"/>
    <sheet name="15-16G" sheetId="9" r:id="rId9"/>
    <sheet name="15-16B" sheetId="10" r:id="rId10"/>
    <sheet name="Senior W" sheetId="11" r:id="rId11"/>
    <sheet name="Senior M" sheetId="12" r:id="rId12"/>
    <sheet name="Sheet1" sheetId="13" r:id="rId13"/>
  </sheets>
  <definedNames>
    <definedName name="_xlnm.Print_Area" localSheetId="5">'11-12B'!$A$49:$M$53</definedName>
    <definedName name="_xlnm.Print_Area" localSheetId="3">'11-12G'!$A$55:$M$78</definedName>
    <definedName name="_xlnm.Print_Area" localSheetId="7">'13-14B'!$A$49:$M$58</definedName>
    <definedName name="_xlnm.Print_Area" localSheetId="6">'13-14G'!$A$34:$M$47</definedName>
    <definedName name="_xlnm.Print_Area" localSheetId="2">'9-10B'!$A$35:$M$45</definedName>
    <definedName name="_xlnm.Print_Area" localSheetId="1">'9-10G'!$A$59:$M$84</definedName>
  </definedNames>
  <calcPr fullCalcOnLoad="1"/>
</workbook>
</file>

<file path=xl/sharedStrings.xml><?xml version="1.0" encoding="utf-8"?>
<sst xmlns="http://schemas.openxmlformats.org/spreadsheetml/2006/main" count="1030" uniqueCount="198">
  <si>
    <t>No.</t>
  </si>
  <si>
    <t>Club</t>
  </si>
  <si>
    <t>Position</t>
  </si>
  <si>
    <t>Diff</t>
  </si>
  <si>
    <t>Judge 1</t>
  </si>
  <si>
    <t>Judge 2</t>
  </si>
  <si>
    <t>Judge 3</t>
  </si>
  <si>
    <t>Judge 4</t>
  </si>
  <si>
    <t>Judge 5</t>
  </si>
  <si>
    <t>Total</t>
  </si>
  <si>
    <t>Score</t>
  </si>
  <si>
    <t>Wakefield</t>
  </si>
  <si>
    <t>Jade Appleton</t>
  </si>
  <si>
    <t>Pinewood</t>
  </si>
  <si>
    <t>Georgina Thomas</t>
  </si>
  <si>
    <t>Sharnah Evans</t>
  </si>
  <si>
    <t>Deeside</t>
  </si>
  <si>
    <t>Samantha Allen</t>
  </si>
  <si>
    <t>Andover</t>
  </si>
  <si>
    <t>Ryan Dyer</t>
  </si>
  <si>
    <t>Greg Boosey</t>
  </si>
  <si>
    <t>Charlie Burrows</t>
  </si>
  <si>
    <t>Helen Briggs</t>
  </si>
  <si>
    <t>11-12
Women's Tumbling</t>
  </si>
  <si>
    <t>Casey Griffiths</t>
  </si>
  <si>
    <t>Jodie Langley</t>
  </si>
  <si>
    <t>Megan Green</t>
  </si>
  <si>
    <t>Louisa Bellis</t>
  </si>
  <si>
    <t>Hannah Saunders</t>
  </si>
  <si>
    <t>Olivia Bradshaw</t>
  </si>
  <si>
    <t>Emily Langdown</t>
  </si>
  <si>
    <t>Paige Clarke</t>
  </si>
  <si>
    <t>Mica Parry</t>
  </si>
  <si>
    <t xml:space="preserve">Wirral </t>
  </si>
  <si>
    <t>M Keynes</t>
  </si>
  <si>
    <t>S Tyneside</t>
  </si>
  <si>
    <t>Katherine Spencer</t>
  </si>
  <si>
    <t>Megan Johnson</t>
  </si>
  <si>
    <t>Kate Halden</t>
  </si>
  <si>
    <t>Samantha Davies</t>
  </si>
  <si>
    <t>Rosie Purser</t>
  </si>
  <si>
    <t>Jamie Leach</t>
  </si>
  <si>
    <t>Jerome Foster</t>
  </si>
  <si>
    <t>Warrington</t>
  </si>
  <si>
    <t>Kara Heaton</t>
  </si>
  <si>
    <t>Heather Cowell</t>
  </si>
  <si>
    <t>Jordan Ramos</t>
  </si>
  <si>
    <t>Greg Townley</t>
  </si>
  <si>
    <t>Richmond</t>
  </si>
  <si>
    <t>Lucie Colebeck</t>
  </si>
  <si>
    <t>Charlotte Caunt</t>
  </si>
  <si>
    <t>Derby City</t>
  </si>
  <si>
    <t>Sophie Parkin</t>
  </si>
  <si>
    <t>Aimee Schofield</t>
  </si>
  <si>
    <t>Checkers</t>
  </si>
  <si>
    <t>Hollie Pratt</t>
  </si>
  <si>
    <t>Jenna Barrett</t>
  </si>
  <si>
    <t>Kayleigh Ablott</t>
  </si>
  <si>
    <t>Anthony Colder</t>
  </si>
  <si>
    <t>Jamie Stanley</t>
  </si>
  <si>
    <t>Bromley</t>
  </si>
  <si>
    <t>Southampton</t>
  </si>
  <si>
    <t>TUMBLING RESULTS</t>
  </si>
  <si>
    <t>Girls</t>
  </si>
  <si>
    <t>9-10 years</t>
  </si>
  <si>
    <t>1st</t>
  </si>
  <si>
    <t>2nd</t>
  </si>
  <si>
    <t>3rd</t>
  </si>
  <si>
    <t>11-12 years</t>
  </si>
  <si>
    <t>13-14 years</t>
  </si>
  <si>
    <t>15-16 years</t>
  </si>
  <si>
    <t>Women</t>
  </si>
  <si>
    <t>Men</t>
  </si>
  <si>
    <t>Boys</t>
  </si>
  <si>
    <t>Rachel Pearson</t>
  </si>
  <si>
    <t>Deerness</t>
  </si>
  <si>
    <t>Sian Foster</t>
  </si>
  <si>
    <t>Wirral</t>
  </si>
  <si>
    <t>Rachel Davies</t>
  </si>
  <si>
    <t>Millie Nesbitt</t>
  </si>
  <si>
    <t>Kelsey Hudson</t>
  </si>
  <si>
    <t>Claudia Bartlett</t>
  </si>
  <si>
    <t>Chelsea Nesbit</t>
  </si>
  <si>
    <t>Joshua Bland</t>
  </si>
  <si>
    <t>Duncan Matthews</t>
  </si>
  <si>
    <t>Ben Laycock</t>
  </si>
  <si>
    <t>Chloe Tindale</t>
  </si>
  <si>
    <t>Emma Pattinson</t>
  </si>
  <si>
    <t>Georgia Clayton</t>
  </si>
  <si>
    <t>Holly Hamilton</t>
  </si>
  <si>
    <t>Mae Heskett</t>
  </si>
  <si>
    <t>Matilda Hamilton</t>
  </si>
  <si>
    <t>Rebecca Henshall</t>
  </si>
  <si>
    <t>Kelly Bowes</t>
  </si>
  <si>
    <t>Jodi Clark</t>
  </si>
  <si>
    <t>13-14 
Men's Tumbling</t>
  </si>
  <si>
    <t>Jack Doyle</t>
  </si>
  <si>
    <t>Steven Gilmore</t>
  </si>
  <si>
    <t>Jack Peters</t>
  </si>
  <si>
    <t xml:space="preserve"> </t>
  </si>
  <si>
    <t>Jessica Gaythorpe</t>
  </si>
  <si>
    <t>City of Leeds</t>
  </si>
  <si>
    <t>Samantha Rockett</t>
  </si>
  <si>
    <t>15-16 
Women's Tumbling</t>
  </si>
  <si>
    <t>William Savage</t>
  </si>
  <si>
    <t>James Cooper</t>
  </si>
  <si>
    <t>15-16 
Men's Tumbling</t>
  </si>
  <si>
    <t>Rachael Letsche</t>
  </si>
  <si>
    <t>Deborah Gathercole</t>
  </si>
  <si>
    <t>Senior 
Women's Tumbling</t>
  </si>
  <si>
    <t>Imogen Hopkinson</t>
  </si>
  <si>
    <t>Natalie Pye</t>
  </si>
  <si>
    <t>Lucy Elliman</t>
  </si>
  <si>
    <t>Alexandra Richardson</t>
  </si>
  <si>
    <t>Tilly Nash</t>
  </si>
  <si>
    <t>Lucy Costelleo</t>
  </si>
  <si>
    <t>Brittany Willoughby</t>
  </si>
  <si>
    <t>Sydney Reynolds</t>
  </si>
  <si>
    <t>Isabel Deacon</t>
  </si>
  <si>
    <t>Charlotte Biles</t>
  </si>
  <si>
    <t>Eilidh Cameron</t>
  </si>
  <si>
    <t>Emily Grove</t>
  </si>
  <si>
    <t>Iona Rockett</t>
  </si>
  <si>
    <t>Elizabeth Harraghy</t>
  </si>
  <si>
    <t>Kristian Atkinson</t>
  </si>
  <si>
    <t>Harry Kilby</t>
  </si>
  <si>
    <t>Jonathan Morgan</t>
  </si>
  <si>
    <t>Arthur Polley</t>
  </si>
  <si>
    <t>Harry Leadley</t>
  </si>
  <si>
    <t>Nico Hunt</t>
  </si>
  <si>
    <t>Natasha Nolan</t>
  </si>
  <si>
    <t>Millenium</t>
  </si>
  <si>
    <t>Jade Lloyd</t>
  </si>
  <si>
    <t>Orla McKenna</t>
  </si>
  <si>
    <t>Michelle Harris</t>
  </si>
  <si>
    <t>Jemma Evenette</t>
  </si>
  <si>
    <t>Laura Seeling</t>
  </si>
  <si>
    <t>Jessica McFadden</t>
  </si>
  <si>
    <t>Emily Marsden Payne</t>
  </si>
  <si>
    <t>Sophie Richardson</t>
  </si>
  <si>
    <t>Jack Deery</t>
  </si>
  <si>
    <t>West Street</t>
  </si>
  <si>
    <t>Jennifer Ryan</t>
  </si>
  <si>
    <t>Ashleigh Bastin</t>
  </si>
  <si>
    <t>Gillian Clarke</t>
  </si>
  <si>
    <t>Kate McCann</t>
  </si>
  <si>
    <t>Emma Thornton</t>
  </si>
  <si>
    <t>Emily Harrison</t>
  </si>
  <si>
    <t>Jack Allen</t>
  </si>
  <si>
    <t>Sebastian Zaniesienko</t>
  </si>
  <si>
    <t>Hollie Conway</t>
  </si>
  <si>
    <t>Grace Cooper</t>
  </si>
  <si>
    <t>Luke Price</t>
  </si>
  <si>
    <t>Kristoff Willerton</t>
  </si>
  <si>
    <t>Crewe &amp; Nantwich</t>
  </si>
  <si>
    <t>Senior  
Men's Tumbling</t>
  </si>
  <si>
    <t>Senior 
Men's Tumbling</t>
  </si>
  <si>
    <t>9-10 
Women's Tumbling - Run 1</t>
  </si>
  <si>
    <t>9-10
Women's Tumbling - Run 2</t>
  </si>
  <si>
    <t>9-10 
Men's Tumbling - Run 1</t>
  </si>
  <si>
    <t>9-10 
Men's Tumbling - Run 2</t>
  </si>
  <si>
    <t>11-12 
Women's Tumbling - Run 1</t>
  </si>
  <si>
    <t>11-12 
Women's Tumbling - Run 2</t>
  </si>
  <si>
    <t>11-12 
Men's Tumbling - Run 1</t>
  </si>
  <si>
    <t>11-12 
Men's Tumbling - Run 2</t>
  </si>
  <si>
    <t>Samantha McGowan</t>
  </si>
  <si>
    <t>Phillip Drew</t>
  </si>
  <si>
    <t>Loughborough</t>
  </si>
  <si>
    <t>9 to 10</t>
  </si>
  <si>
    <t>11 to 12</t>
  </si>
  <si>
    <t>13 to 14</t>
  </si>
  <si>
    <t>15 to 16</t>
  </si>
  <si>
    <t>Senior</t>
  </si>
  <si>
    <t>Emily Gower</t>
  </si>
  <si>
    <t>SUNDAY - Individual Passes</t>
  </si>
  <si>
    <t>9-10  Pass 1
Women's Tumbling</t>
  </si>
  <si>
    <t>Sunday - Individual Passes</t>
  </si>
  <si>
    <t>9-10  Pass 2
Women's Tumbling</t>
  </si>
  <si>
    <t>Saturday 29th November</t>
  </si>
  <si>
    <t>Sunday Individual Finals</t>
  </si>
  <si>
    <t>9-10 Pass 1
Men's Tumbling</t>
  </si>
  <si>
    <t>9-10 Pass 2
Men's Tumbling</t>
  </si>
  <si>
    <t>Sunday 30th November</t>
  </si>
  <si>
    <t>11-12 Pass 1
Women's Tumbling</t>
  </si>
  <si>
    <t>11-12 Pass 2
Women's Tumbling</t>
  </si>
  <si>
    <t>11-12 Pass 1
Men's Tumbling</t>
  </si>
  <si>
    <t>11-12 Pass 2
Men's Tumbling</t>
  </si>
  <si>
    <t>13-14 Run 1
Women's Tumbling</t>
  </si>
  <si>
    <t>13-14 Pass 1
Women's Tumbling</t>
  </si>
  <si>
    <t>13-14 Pass 2
Women's Tumbling</t>
  </si>
  <si>
    <t>13-14 Pass 1
Men's Tumbling</t>
  </si>
  <si>
    <t>13-14 Pass 2
Men's Tumbling</t>
  </si>
  <si>
    <t>15-16 Pass 1
Women's Tumbling</t>
  </si>
  <si>
    <t>15-16 Pass 2 
Women's Tumbling</t>
  </si>
  <si>
    <t>15-16 Pass 1
Men's Tumbling</t>
  </si>
  <si>
    <t>15-16  Pass 2
Men's Tumbling</t>
  </si>
  <si>
    <t>Senior Pass 1
Women's Tumbling</t>
  </si>
  <si>
    <t>Senior Pass 2
Women's Tumbling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</si>
</sst>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trike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rgb="FF0070C0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3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7" fillId="35" borderId="0" xfId="0" applyFont="1" applyFill="1" applyAlignment="1">
      <alignment/>
    </xf>
    <xf numFmtId="0" fontId="0" fillId="0" borderId="15" xfId="0" applyBorder="1" applyAlignment="1">
      <alignment/>
    </xf>
    <xf numFmtId="0" fontId="55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7" fillId="0" borderId="17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2" xfId="0" applyFont="1" applyBorder="1" applyAlignment="1">
      <alignment/>
    </xf>
    <xf numFmtId="0" fontId="58" fillId="0" borderId="16" xfId="0" applyFont="1" applyBorder="1" applyAlignment="1">
      <alignment horizontal="left"/>
    </xf>
    <xf numFmtId="0" fontId="58" fillId="0" borderId="17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2" xfId="0" applyFont="1" applyBorder="1" applyAlignment="1">
      <alignment/>
    </xf>
    <xf numFmtId="0" fontId="56" fillId="0" borderId="17" xfId="0" applyFont="1" applyBorder="1" applyAlignment="1">
      <alignment/>
    </xf>
    <xf numFmtId="0" fontId="60" fillId="0" borderId="16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6" xfId="0" applyFont="1" applyBorder="1" applyAlignment="1">
      <alignment/>
    </xf>
    <xf numFmtId="0" fontId="56" fillId="0" borderId="12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2" fontId="61" fillId="0" borderId="11" xfId="0" applyNumberFormat="1" applyFont="1" applyBorder="1" applyAlignment="1">
      <alignment horizontal="center"/>
    </xf>
    <xf numFmtId="0" fontId="6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  <dxf>
      <font>
        <strike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2">
      <selection activeCell="K9" sqref="K9"/>
    </sheetView>
  </sheetViews>
  <sheetFormatPr defaultColWidth="9.140625" defaultRowHeight="12.75"/>
  <cols>
    <col min="1" max="1" width="8.7109375" style="27" customWidth="1"/>
    <col min="2" max="2" width="22.7109375" style="27" customWidth="1"/>
    <col min="3" max="3" width="14.57421875" style="27" customWidth="1"/>
    <col min="4" max="4" width="7.00390625" style="49" bestFit="1" customWidth="1"/>
    <col min="5" max="5" width="10.7109375" style="27" customWidth="1"/>
    <col min="6" max="6" width="8.7109375" style="27" customWidth="1"/>
    <col min="7" max="7" width="22.7109375" style="27" customWidth="1"/>
    <col min="8" max="8" width="21.7109375" style="27" customWidth="1"/>
    <col min="9" max="9" width="7.57421875" style="49" bestFit="1" customWidth="1"/>
    <col min="10" max="16384" width="9.140625" style="27" customWidth="1"/>
  </cols>
  <sheetData>
    <row r="1" spans="1:8" ht="15.75">
      <c r="A1" s="26" t="s">
        <v>62</v>
      </c>
      <c r="G1" s="115" t="s">
        <v>178</v>
      </c>
      <c r="H1" s="115"/>
    </row>
    <row r="2" ht="9.75" customHeight="1"/>
    <row r="3" spans="1:7" ht="15.75">
      <c r="A3" s="26" t="s">
        <v>63</v>
      </c>
      <c r="B3" s="26" t="s">
        <v>64</v>
      </c>
      <c r="F3" s="26" t="s">
        <v>73</v>
      </c>
      <c r="G3" s="26" t="s">
        <v>64</v>
      </c>
    </row>
    <row r="4" spans="1:9" ht="15.75">
      <c r="A4" s="26" t="s">
        <v>65</v>
      </c>
      <c r="B4" s="51" t="s">
        <v>80</v>
      </c>
      <c r="C4" s="51" t="s">
        <v>11</v>
      </c>
      <c r="D4" s="52">
        <v>54</v>
      </c>
      <c r="F4" s="26" t="s">
        <v>65</v>
      </c>
      <c r="G4" s="113" t="s">
        <v>125</v>
      </c>
      <c r="H4" s="113" t="s">
        <v>48</v>
      </c>
      <c r="I4" s="114">
        <v>53.7</v>
      </c>
    </row>
    <row r="5" spans="1:9" ht="15.75">
      <c r="A5" s="26" t="s">
        <v>66</v>
      </c>
      <c r="B5" s="53" t="s">
        <v>56</v>
      </c>
      <c r="C5" s="53" t="s">
        <v>18</v>
      </c>
      <c r="D5" s="52">
        <v>53.6</v>
      </c>
      <c r="F5" s="26" t="s">
        <v>66</v>
      </c>
      <c r="G5" s="51" t="s">
        <v>85</v>
      </c>
      <c r="H5" s="51" t="s">
        <v>11</v>
      </c>
      <c r="I5" s="114">
        <v>53.6</v>
      </c>
    </row>
    <row r="6" spans="1:9" ht="15.75">
      <c r="A6" s="26" t="s">
        <v>67</v>
      </c>
      <c r="B6" s="53" t="s">
        <v>113</v>
      </c>
      <c r="C6" s="53" t="s">
        <v>75</v>
      </c>
      <c r="D6" s="52">
        <v>53.1</v>
      </c>
      <c r="F6" s="26" t="s">
        <v>67</v>
      </c>
      <c r="G6" s="113" t="s">
        <v>128</v>
      </c>
      <c r="H6" s="54" t="s">
        <v>48</v>
      </c>
      <c r="I6" s="114">
        <v>52.6</v>
      </c>
    </row>
    <row r="7" spans="1:6" ht="15.75">
      <c r="A7" s="26"/>
      <c r="F7" s="26"/>
    </row>
    <row r="9" spans="1:7" ht="15.75">
      <c r="A9" s="26" t="s">
        <v>63</v>
      </c>
      <c r="B9" s="26" t="s">
        <v>68</v>
      </c>
      <c r="F9" s="26" t="s">
        <v>73</v>
      </c>
      <c r="G9" s="26" t="s">
        <v>68</v>
      </c>
    </row>
    <row r="10" spans="1:9" ht="15.75">
      <c r="A10" s="26" t="s">
        <v>65</v>
      </c>
      <c r="B10" s="51" t="s">
        <v>49</v>
      </c>
      <c r="C10" s="51" t="s">
        <v>13</v>
      </c>
      <c r="D10" s="50">
        <v>61.3</v>
      </c>
      <c r="F10" s="26" t="s">
        <v>65</v>
      </c>
      <c r="G10" s="51" t="s">
        <v>58</v>
      </c>
      <c r="H10" s="51" t="s">
        <v>51</v>
      </c>
      <c r="I10" s="50">
        <v>53.2</v>
      </c>
    </row>
    <row r="11" spans="1:9" ht="15.75">
      <c r="A11" s="26" t="s">
        <v>66</v>
      </c>
      <c r="B11" s="54" t="s">
        <v>138</v>
      </c>
      <c r="C11" s="54" t="s">
        <v>13</v>
      </c>
      <c r="D11" s="50">
        <v>56.4</v>
      </c>
      <c r="F11" s="26" t="s">
        <v>66</v>
      </c>
      <c r="G11" s="51" t="s">
        <v>59</v>
      </c>
      <c r="H11" s="51" t="s">
        <v>18</v>
      </c>
      <c r="I11" s="50">
        <v>52.8</v>
      </c>
    </row>
    <row r="12" spans="1:9" ht="15.75">
      <c r="A12" s="26" t="s">
        <v>67</v>
      </c>
      <c r="B12" s="55" t="s">
        <v>50</v>
      </c>
      <c r="C12" s="55" t="s">
        <v>51</v>
      </c>
      <c r="D12" s="50">
        <v>55.9</v>
      </c>
      <c r="F12" s="26" t="s">
        <v>67</v>
      </c>
      <c r="G12" s="51" t="s">
        <v>140</v>
      </c>
      <c r="H12" s="51" t="s">
        <v>131</v>
      </c>
      <c r="I12" s="50">
        <v>49.5</v>
      </c>
    </row>
    <row r="13" spans="1:6" ht="15.75">
      <c r="A13" s="26"/>
      <c r="F13" s="26"/>
    </row>
    <row r="15" spans="1:7" ht="15.75">
      <c r="A15" s="26" t="s">
        <v>63</v>
      </c>
      <c r="B15" s="26" t="s">
        <v>69</v>
      </c>
      <c r="F15" s="26" t="s">
        <v>73</v>
      </c>
      <c r="G15" s="26" t="s">
        <v>69</v>
      </c>
    </row>
    <row r="16" spans="1:9" ht="15.75">
      <c r="A16" s="26" t="s">
        <v>65</v>
      </c>
      <c r="B16" s="51" t="s">
        <v>27</v>
      </c>
      <c r="C16" s="51" t="s">
        <v>13</v>
      </c>
      <c r="D16" s="50">
        <v>58.1</v>
      </c>
      <c r="F16" s="26" t="s">
        <v>65</v>
      </c>
      <c r="G16" s="36" t="s">
        <v>46</v>
      </c>
      <c r="H16" s="36" t="s">
        <v>11</v>
      </c>
      <c r="I16" s="50">
        <v>60.9</v>
      </c>
    </row>
    <row r="17" spans="1:9" ht="15.75">
      <c r="A17" s="26" t="s">
        <v>66</v>
      </c>
      <c r="B17" s="51" t="s">
        <v>94</v>
      </c>
      <c r="C17" s="51" t="s">
        <v>11</v>
      </c>
      <c r="D17" s="50">
        <v>57.4</v>
      </c>
      <c r="F17" s="26" t="s">
        <v>66</v>
      </c>
      <c r="G17" s="36" t="s">
        <v>97</v>
      </c>
      <c r="H17" s="36" t="s">
        <v>75</v>
      </c>
      <c r="I17" s="50">
        <v>57.7</v>
      </c>
    </row>
    <row r="18" spans="1:9" ht="15.75">
      <c r="A18" s="26" t="s">
        <v>67</v>
      </c>
      <c r="B18" s="51" t="s">
        <v>28</v>
      </c>
      <c r="C18" s="51" t="s">
        <v>77</v>
      </c>
      <c r="D18" s="50">
        <v>54.3</v>
      </c>
      <c r="F18" s="26" t="s">
        <v>67</v>
      </c>
      <c r="G18" s="36" t="s">
        <v>96</v>
      </c>
      <c r="H18" s="36" t="s">
        <v>60</v>
      </c>
      <c r="I18" s="50">
        <v>52.8</v>
      </c>
    </row>
    <row r="19" spans="1:6" ht="15.75">
      <c r="A19" s="26"/>
      <c r="F19" s="26"/>
    </row>
    <row r="21" spans="1:7" ht="15.75">
      <c r="A21" s="26" t="s">
        <v>63</v>
      </c>
      <c r="B21" s="26" t="s">
        <v>70</v>
      </c>
      <c r="F21" s="26" t="s">
        <v>73</v>
      </c>
      <c r="G21" s="26" t="s">
        <v>70</v>
      </c>
    </row>
    <row r="22" spans="1:9" ht="15.75">
      <c r="A22" s="26" t="s">
        <v>65</v>
      </c>
      <c r="B22" s="36" t="s">
        <v>102</v>
      </c>
      <c r="C22" s="36" t="s">
        <v>11</v>
      </c>
      <c r="D22" s="50">
        <v>62.7</v>
      </c>
      <c r="F22" s="26" t="s">
        <v>65</v>
      </c>
      <c r="G22" s="36" t="s">
        <v>153</v>
      </c>
      <c r="H22" s="36" t="s">
        <v>18</v>
      </c>
      <c r="I22" s="50">
        <v>64.1</v>
      </c>
    </row>
    <row r="23" spans="1:9" ht="15.75">
      <c r="A23" s="26" t="s">
        <v>66</v>
      </c>
      <c r="B23" s="36" t="s">
        <v>15</v>
      </c>
      <c r="C23" s="36" t="s">
        <v>16</v>
      </c>
      <c r="D23" s="50">
        <v>61.4</v>
      </c>
      <c r="F23" s="26" t="s">
        <v>66</v>
      </c>
      <c r="G23" s="36" t="s">
        <v>105</v>
      </c>
      <c r="H23" s="36" t="s">
        <v>11</v>
      </c>
      <c r="I23" s="50">
        <v>55.4</v>
      </c>
    </row>
    <row r="24" spans="1:9" ht="15.75">
      <c r="A24" s="26" t="s">
        <v>67</v>
      </c>
      <c r="B24" s="36" t="s">
        <v>53</v>
      </c>
      <c r="C24" s="36" t="s">
        <v>11</v>
      </c>
      <c r="D24" s="50">
        <v>56.4</v>
      </c>
      <c r="F24" s="26" t="s">
        <v>66</v>
      </c>
      <c r="G24" s="36" t="s">
        <v>104</v>
      </c>
      <c r="H24" s="36" t="s">
        <v>60</v>
      </c>
      <c r="I24" s="50">
        <v>55.4</v>
      </c>
    </row>
    <row r="27" spans="1:7" ht="15.75">
      <c r="A27" s="26" t="s">
        <v>71</v>
      </c>
      <c r="B27" s="26" t="s">
        <v>172</v>
      </c>
      <c r="F27" s="26" t="s">
        <v>72</v>
      </c>
      <c r="G27" s="26" t="s">
        <v>172</v>
      </c>
    </row>
    <row r="28" spans="1:9" ht="15.75">
      <c r="A28" s="26" t="s">
        <v>65</v>
      </c>
      <c r="B28" s="36" t="s">
        <v>107</v>
      </c>
      <c r="C28" s="36" t="s">
        <v>11</v>
      </c>
      <c r="D28" s="50">
        <v>63.2</v>
      </c>
      <c r="F28" s="26" t="s">
        <v>65</v>
      </c>
      <c r="G28" s="36" t="s">
        <v>21</v>
      </c>
      <c r="H28" s="36" t="s">
        <v>13</v>
      </c>
      <c r="I28" s="50">
        <v>68.6</v>
      </c>
    </row>
    <row r="29" spans="1:9" ht="15.75">
      <c r="A29" s="26" t="s">
        <v>66</v>
      </c>
      <c r="B29" s="36" t="s">
        <v>108</v>
      </c>
      <c r="C29" s="36" t="s">
        <v>101</v>
      </c>
      <c r="D29" s="50">
        <v>53.1</v>
      </c>
      <c r="F29" s="26" t="s">
        <v>66</v>
      </c>
      <c r="G29" s="36" t="s">
        <v>19</v>
      </c>
      <c r="H29" s="36" t="s">
        <v>13</v>
      </c>
      <c r="I29" s="50">
        <v>59.9</v>
      </c>
    </row>
    <row r="30" spans="1:9" ht="15.75">
      <c r="A30" s="26" t="s">
        <v>67</v>
      </c>
      <c r="B30" s="36" t="s">
        <v>22</v>
      </c>
      <c r="C30" s="36" t="s">
        <v>61</v>
      </c>
      <c r="D30" s="50">
        <v>49.5</v>
      </c>
      <c r="F30" s="26" t="s">
        <v>67</v>
      </c>
      <c r="G30" s="36" t="s">
        <v>42</v>
      </c>
      <c r="H30" s="36" t="s">
        <v>54</v>
      </c>
      <c r="I30" s="50">
        <v>57.8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4"/>
  <sheetViews>
    <sheetView zoomScale="120" zoomScaleNormal="120" zoomScalePageLayoutView="0" workbookViewId="0" topLeftCell="A26">
      <selection activeCell="C98" sqref="C98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12.75">
      <c r="A1" s="99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5.5">
      <c r="A2" s="1" t="s">
        <v>0</v>
      </c>
      <c r="B2" s="2" t="s">
        <v>106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8</v>
      </c>
      <c r="K2" s="98" t="s">
        <v>9</v>
      </c>
      <c r="L2" s="98"/>
      <c r="M2" s="81" t="s">
        <v>10</v>
      </c>
    </row>
    <row r="3" spans="1:13" ht="12.75">
      <c r="A3" s="21">
        <v>605</v>
      </c>
      <c r="B3" s="22" t="s">
        <v>152</v>
      </c>
      <c r="C3" s="22" t="s">
        <v>141</v>
      </c>
      <c r="D3" s="9">
        <f aca="true" t="shared" si="0" ref="D3:D23">RANK(M3,M$3:M$23,0)</f>
        <v>4</v>
      </c>
      <c r="E3" s="45">
        <v>1.7</v>
      </c>
      <c r="F3" s="46">
        <v>7.1</v>
      </c>
      <c r="G3" s="46">
        <v>7</v>
      </c>
      <c r="H3" s="46">
        <v>6.9</v>
      </c>
      <c r="I3" s="46">
        <v>7</v>
      </c>
      <c r="J3" s="46">
        <v>7</v>
      </c>
      <c r="K3" s="10">
        <f aca="true" t="shared" si="1" ref="K3:K23">SUM(F3:J3)-(MAX(F3:J3)+MIN(F3:J3))</f>
        <v>21</v>
      </c>
      <c r="L3" s="11">
        <f aca="true" t="shared" si="2" ref="L3:L23">COUNT(F3:J3)-2</f>
        <v>3</v>
      </c>
      <c r="M3" s="12">
        <f aca="true" t="shared" si="3" ref="M3:M23">SUM(K3*3)/L3+E3</f>
        <v>22.7</v>
      </c>
    </row>
    <row r="4" spans="1:13" ht="12.75">
      <c r="A4" s="23"/>
      <c r="B4" s="24"/>
      <c r="C4" s="24"/>
      <c r="D4" s="9"/>
      <c r="E4" s="45"/>
      <c r="F4" s="46"/>
      <c r="G4" s="46"/>
      <c r="H4" s="46"/>
      <c r="I4" s="46"/>
      <c r="J4" s="46"/>
      <c r="K4" s="10">
        <f t="shared" si="1"/>
        <v>0</v>
      </c>
      <c r="L4" s="11">
        <f t="shared" si="2"/>
        <v>-2</v>
      </c>
      <c r="M4" s="12">
        <f t="shared" si="3"/>
        <v>0</v>
      </c>
    </row>
    <row r="5" spans="1:13" ht="12.75" customHeight="1">
      <c r="A5" s="23">
        <v>607</v>
      </c>
      <c r="B5" s="24" t="s">
        <v>105</v>
      </c>
      <c r="C5" s="24" t="s">
        <v>11</v>
      </c>
      <c r="D5" s="9">
        <f t="shared" si="0"/>
        <v>3</v>
      </c>
      <c r="E5" s="45">
        <v>3</v>
      </c>
      <c r="F5" s="46">
        <v>8.2</v>
      </c>
      <c r="G5" s="46">
        <v>8.2</v>
      </c>
      <c r="H5" s="46">
        <v>7.9</v>
      </c>
      <c r="I5" s="46">
        <v>8.2</v>
      </c>
      <c r="J5" s="46">
        <v>8.1</v>
      </c>
      <c r="K5" s="10">
        <f t="shared" si="1"/>
        <v>24.5</v>
      </c>
      <c r="L5" s="11">
        <f t="shared" si="2"/>
        <v>3</v>
      </c>
      <c r="M5" s="12">
        <f t="shared" si="3"/>
        <v>27.5</v>
      </c>
    </row>
    <row r="6" spans="1:13" ht="12.75">
      <c r="A6" s="23">
        <v>608</v>
      </c>
      <c r="B6" s="24" t="s">
        <v>153</v>
      </c>
      <c r="C6" s="24" t="s">
        <v>18</v>
      </c>
      <c r="D6" s="9"/>
      <c r="E6" s="45">
        <v>5.9</v>
      </c>
      <c r="F6" s="46">
        <v>8.7</v>
      </c>
      <c r="G6" s="46">
        <v>8.6</v>
      </c>
      <c r="H6" s="46">
        <v>8.6</v>
      </c>
      <c r="I6" s="46">
        <v>8.6</v>
      </c>
      <c r="J6" s="46">
        <v>8.7</v>
      </c>
      <c r="K6" s="10">
        <f t="shared" si="1"/>
        <v>25.900000000000006</v>
      </c>
      <c r="L6" s="11">
        <f t="shared" si="2"/>
        <v>3</v>
      </c>
      <c r="M6" s="12">
        <f t="shared" si="3"/>
        <v>31.800000000000004</v>
      </c>
    </row>
    <row r="7" spans="1:13" ht="12.75">
      <c r="A7" s="23">
        <v>609</v>
      </c>
      <c r="B7" s="24"/>
      <c r="C7" s="24"/>
      <c r="D7" s="9"/>
      <c r="E7" s="45"/>
      <c r="F7" s="46"/>
      <c r="G7" s="46"/>
      <c r="H7" s="46"/>
      <c r="I7" s="46"/>
      <c r="J7" s="46"/>
      <c r="K7" s="10">
        <f t="shared" si="1"/>
        <v>0</v>
      </c>
      <c r="L7" s="11">
        <f t="shared" si="2"/>
        <v>-2</v>
      </c>
      <c r="M7" s="12">
        <f t="shared" si="3"/>
        <v>0</v>
      </c>
    </row>
    <row r="8" spans="1:13" ht="12.75">
      <c r="A8" s="23">
        <v>610</v>
      </c>
      <c r="B8" s="24" t="s">
        <v>104</v>
      </c>
      <c r="C8" s="24" t="s">
        <v>60</v>
      </c>
      <c r="D8" s="9">
        <f t="shared" si="0"/>
        <v>2</v>
      </c>
      <c r="E8" s="45">
        <v>3.9</v>
      </c>
      <c r="F8" s="46">
        <v>8.4</v>
      </c>
      <c r="G8" s="46">
        <v>8.1</v>
      </c>
      <c r="H8" s="46">
        <v>8.2</v>
      </c>
      <c r="I8" s="46">
        <v>8.3</v>
      </c>
      <c r="J8" s="46">
        <v>8.2</v>
      </c>
      <c r="K8" s="10">
        <f t="shared" si="1"/>
        <v>24.700000000000003</v>
      </c>
      <c r="L8" s="11">
        <f t="shared" si="2"/>
        <v>3</v>
      </c>
      <c r="M8" s="12">
        <f t="shared" si="3"/>
        <v>28.6</v>
      </c>
    </row>
    <row r="9" spans="1:13" ht="12.75">
      <c r="A9" s="23"/>
      <c r="B9" s="24"/>
      <c r="C9" s="24"/>
      <c r="D9" s="9">
        <f t="shared" si="0"/>
        <v>5</v>
      </c>
      <c r="E9" s="45"/>
      <c r="F9" s="46"/>
      <c r="G9" s="46"/>
      <c r="H9" s="46"/>
      <c r="I9" s="46"/>
      <c r="J9" s="46"/>
      <c r="K9" s="10">
        <f t="shared" si="1"/>
        <v>0</v>
      </c>
      <c r="L9" s="11">
        <f t="shared" si="2"/>
        <v>-2</v>
      </c>
      <c r="M9" s="12">
        <f t="shared" si="3"/>
        <v>0</v>
      </c>
    </row>
    <row r="10" spans="1:13" ht="12.75">
      <c r="A10" s="23"/>
      <c r="B10" s="24"/>
      <c r="C10" s="24"/>
      <c r="D10" s="9">
        <f t="shared" si="0"/>
        <v>5</v>
      </c>
      <c r="E10" s="45"/>
      <c r="F10" s="46"/>
      <c r="G10" s="46"/>
      <c r="H10" s="46"/>
      <c r="I10" s="46"/>
      <c r="J10" s="46"/>
      <c r="K10" s="10">
        <f t="shared" si="1"/>
        <v>0</v>
      </c>
      <c r="L10" s="11">
        <f t="shared" si="2"/>
        <v>-2</v>
      </c>
      <c r="M10" s="12">
        <f t="shared" si="3"/>
        <v>0</v>
      </c>
    </row>
    <row r="11" spans="1:13" ht="12.75" hidden="1">
      <c r="A11" s="23"/>
      <c r="B11" s="24"/>
      <c r="C11" s="24"/>
      <c r="D11" s="9">
        <f t="shared" si="0"/>
        <v>5</v>
      </c>
      <c r="E11" s="45"/>
      <c r="F11" s="46"/>
      <c r="G11" s="46"/>
      <c r="H11" s="46"/>
      <c r="I11" s="46"/>
      <c r="J11" s="46"/>
      <c r="K11" s="10">
        <f t="shared" si="1"/>
        <v>0</v>
      </c>
      <c r="L11" s="11">
        <f t="shared" si="2"/>
        <v>-2</v>
      </c>
      <c r="M11" s="12">
        <f t="shared" si="3"/>
        <v>0</v>
      </c>
    </row>
    <row r="12" spans="1:13" ht="12.75" hidden="1">
      <c r="A12" s="23"/>
      <c r="B12" s="24"/>
      <c r="C12" s="24"/>
      <c r="D12" s="9">
        <f t="shared" si="0"/>
        <v>5</v>
      </c>
      <c r="E12" s="45"/>
      <c r="F12" s="46"/>
      <c r="G12" s="46"/>
      <c r="H12" s="46"/>
      <c r="I12" s="46"/>
      <c r="J12" s="46"/>
      <c r="K12" s="10">
        <f t="shared" si="1"/>
        <v>0</v>
      </c>
      <c r="L12" s="11">
        <f t="shared" si="2"/>
        <v>-2</v>
      </c>
      <c r="M12" s="12">
        <f t="shared" si="3"/>
        <v>0</v>
      </c>
    </row>
    <row r="13" spans="1:13" ht="12.75" hidden="1">
      <c r="A13" s="23"/>
      <c r="B13" s="24"/>
      <c r="C13" s="24"/>
      <c r="D13" s="9">
        <f t="shared" si="0"/>
        <v>5</v>
      </c>
      <c r="E13" s="45"/>
      <c r="F13" s="46"/>
      <c r="G13" s="46"/>
      <c r="H13" s="46"/>
      <c r="I13" s="46"/>
      <c r="J13" s="46"/>
      <c r="K13" s="10">
        <f t="shared" si="1"/>
        <v>0</v>
      </c>
      <c r="L13" s="11">
        <f t="shared" si="2"/>
        <v>-2</v>
      </c>
      <c r="M13" s="12">
        <f t="shared" si="3"/>
        <v>0</v>
      </c>
    </row>
    <row r="14" spans="1:13" ht="12.75" hidden="1">
      <c r="A14" s="23"/>
      <c r="B14" s="24"/>
      <c r="C14" s="24"/>
      <c r="D14" s="9">
        <f t="shared" si="0"/>
        <v>5</v>
      </c>
      <c r="E14" s="45"/>
      <c r="F14" s="46"/>
      <c r="G14" s="46"/>
      <c r="H14" s="46"/>
      <c r="I14" s="46"/>
      <c r="J14" s="46"/>
      <c r="K14" s="10">
        <f t="shared" si="1"/>
        <v>0</v>
      </c>
      <c r="L14" s="11">
        <f t="shared" si="2"/>
        <v>-2</v>
      </c>
      <c r="M14" s="12">
        <f t="shared" si="3"/>
        <v>0</v>
      </c>
    </row>
    <row r="15" spans="1:13" ht="12.75" hidden="1">
      <c r="A15" s="23"/>
      <c r="B15" s="24"/>
      <c r="C15" s="24"/>
      <c r="D15" s="9">
        <f t="shared" si="0"/>
        <v>5</v>
      </c>
      <c r="E15" s="45"/>
      <c r="F15" s="46"/>
      <c r="G15" s="46"/>
      <c r="H15" s="46"/>
      <c r="I15" s="46"/>
      <c r="J15" s="46"/>
      <c r="K15" s="10">
        <f t="shared" si="1"/>
        <v>0</v>
      </c>
      <c r="L15" s="11">
        <f t="shared" si="2"/>
        <v>-2</v>
      </c>
      <c r="M15" s="12">
        <f t="shared" si="3"/>
        <v>0</v>
      </c>
    </row>
    <row r="16" spans="1:13" ht="12.75" hidden="1">
      <c r="A16" s="23"/>
      <c r="B16" s="24"/>
      <c r="C16" s="24"/>
      <c r="D16" s="9">
        <f t="shared" si="0"/>
        <v>5</v>
      </c>
      <c r="E16" s="45"/>
      <c r="F16" s="46"/>
      <c r="G16" s="46"/>
      <c r="H16" s="46"/>
      <c r="I16" s="46"/>
      <c r="J16" s="46"/>
      <c r="K16" s="10">
        <f t="shared" si="1"/>
        <v>0</v>
      </c>
      <c r="L16" s="11">
        <f t="shared" si="2"/>
        <v>-2</v>
      </c>
      <c r="M16" s="12">
        <f t="shared" si="3"/>
        <v>0</v>
      </c>
    </row>
    <row r="17" spans="1:13" ht="12.75" hidden="1">
      <c r="A17" s="23"/>
      <c r="B17" s="24"/>
      <c r="C17" s="24"/>
      <c r="D17" s="9">
        <f t="shared" si="0"/>
        <v>5</v>
      </c>
      <c r="E17" s="45"/>
      <c r="F17" s="46"/>
      <c r="G17" s="46"/>
      <c r="H17" s="46"/>
      <c r="I17" s="46"/>
      <c r="J17" s="46"/>
      <c r="K17" s="10">
        <f t="shared" si="1"/>
        <v>0</v>
      </c>
      <c r="L17" s="11">
        <f t="shared" si="2"/>
        <v>-2</v>
      </c>
      <c r="M17" s="12">
        <f t="shared" si="3"/>
        <v>0</v>
      </c>
    </row>
    <row r="18" spans="1:13" ht="12.75" hidden="1">
      <c r="A18" s="23"/>
      <c r="B18" s="24"/>
      <c r="C18" s="24"/>
      <c r="D18" s="9">
        <f t="shared" si="0"/>
        <v>5</v>
      </c>
      <c r="E18" s="45"/>
      <c r="F18" s="46"/>
      <c r="G18" s="46"/>
      <c r="H18" s="46"/>
      <c r="I18" s="46"/>
      <c r="J18" s="46"/>
      <c r="K18" s="10">
        <f t="shared" si="1"/>
        <v>0</v>
      </c>
      <c r="L18" s="11">
        <f t="shared" si="2"/>
        <v>-2</v>
      </c>
      <c r="M18" s="12">
        <f t="shared" si="3"/>
        <v>0</v>
      </c>
    </row>
    <row r="19" spans="1:13" ht="12.75" hidden="1">
      <c r="A19" s="23"/>
      <c r="B19" s="24"/>
      <c r="C19" s="24"/>
      <c r="D19" s="9">
        <f t="shared" si="0"/>
        <v>5</v>
      </c>
      <c r="E19" s="45"/>
      <c r="F19" s="46"/>
      <c r="G19" s="46"/>
      <c r="H19" s="46"/>
      <c r="I19" s="46"/>
      <c r="J19" s="46"/>
      <c r="K19" s="10">
        <f t="shared" si="1"/>
        <v>0</v>
      </c>
      <c r="L19" s="11">
        <f t="shared" si="2"/>
        <v>-2</v>
      </c>
      <c r="M19" s="12">
        <f t="shared" si="3"/>
        <v>0</v>
      </c>
    </row>
    <row r="20" spans="1:13" ht="12.75" hidden="1">
      <c r="A20" s="23"/>
      <c r="B20" s="24"/>
      <c r="C20" s="24"/>
      <c r="D20" s="9">
        <f t="shared" si="0"/>
        <v>5</v>
      </c>
      <c r="E20" s="45"/>
      <c r="F20" s="46"/>
      <c r="G20" s="46"/>
      <c r="H20" s="46"/>
      <c r="I20" s="46"/>
      <c r="J20" s="46"/>
      <c r="K20" s="10">
        <f t="shared" si="1"/>
        <v>0</v>
      </c>
      <c r="L20" s="11">
        <f t="shared" si="2"/>
        <v>-2</v>
      </c>
      <c r="M20" s="12">
        <f t="shared" si="3"/>
        <v>0</v>
      </c>
    </row>
    <row r="21" spans="1:13" ht="12.75" hidden="1">
      <c r="A21" s="23"/>
      <c r="B21" s="24"/>
      <c r="C21" s="24"/>
      <c r="D21" s="9">
        <f t="shared" si="0"/>
        <v>5</v>
      </c>
      <c r="E21" s="45"/>
      <c r="F21" s="46"/>
      <c r="G21" s="46"/>
      <c r="H21" s="46"/>
      <c r="I21" s="46"/>
      <c r="J21" s="46"/>
      <c r="K21" s="10">
        <f t="shared" si="1"/>
        <v>0</v>
      </c>
      <c r="L21" s="11">
        <f t="shared" si="2"/>
        <v>-2</v>
      </c>
      <c r="M21" s="12">
        <f t="shared" si="3"/>
        <v>0</v>
      </c>
    </row>
    <row r="22" spans="1:13" ht="12.75" hidden="1">
      <c r="A22" s="23"/>
      <c r="B22" s="24"/>
      <c r="C22" s="24"/>
      <c r="D22" s="9">
        <f t="shared" si="0"/>
        <v>5</v>
      </c>
      <c r="E22" s="45"/>
      <c r="F22" s="46"/>
      <c r="G22" s="46"/>
      <c r="H22" s="46"/>
      <c r="I22" s="46"/>
      <c r="J22" s="46"/>
      <c r="K22" s="10">
        <f t="shared" si="1"/>
        <v>0</v>
      </c>
      <c r="L22" s="11">
        <f t="shared" si="2"/>
        <v>-2</v>
      </c>
      <c r="M22" s="12">
        <f t="shared" si="3"/>
        <v>0</v>
      </c>
    </row>
    <row r="23" spans="1:13" ht="12.75" hidden="1">
      <c r="A23" s="23"/>
      <c r="B23" s="24"/>
      <c r="C23" s="24"/>
      <c r="D23" s="9">
        <f t="shared" si="0"/>
        <v>5</v>
      </c>
      <c r="E23" s="45"/>
      <c r="F23" s="46"/>
      <c r="G23" s="46"/>
      <c r="H23" s="46"/>
      <c r="I23" s="46"/>
      <c r="J23" s="46"/>
      <c r="K23" s="10">
        <f t="shared" si="1"/>
        <v>0</v>
      </c>
      <c r="L23" s="11">
        <f t="shared" si="2"/>
        <v>-2</v>
      </c>
      <c r="M23" s="12">
        <f t="shared" si="3"/>
        <v>0</v>
      </c>
    </row>
    <row r="24" spans="1:13" ht="12.75">
      <c r="A24" s="71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4" ht="25.5">
      <c r="A25" s="1" t="s">
        <v>0</v>
      </c>
      <c r="B25" s="2" t="str">
        <f>B2</f>
        <v>15-16 
Men's Tumbling</v>
      </c>
      <c r="C25" s="1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6" t="s">
        <v>9</v>
      </c>
      <c r="L25" s="6"/>
      <c r="M25" s="3" t="s">
        <v>10</v>
      </c>
      <c r="N25" s="14" t="s">
        <v>9</v>
      </c>
    </row>
    <row r="26" spans="1:14" ht="12.75">
      <c r="A26" s="7">
        <f aca="true" t="shared" si="4" ref="A26:C46">+A3</f>
        <v>605</v>
      </c>
      <c r="B26" s="7" t="str">
        <f t="shared" si="4"/>
        <v>Luke Price</v>
      </c>
      <c r="C26" s="7" t="str">
        <f t="shared" si="4"/>
        <v>West Street</v>
      </c>
      <c r="D26" s="9">
        <f aca="true" t="shared" si="5" ref="D26:D46">RANK(N26,N$26:N$46,0)</f>
        <v>4</v>
      </c>
      <c r="E26" s="45">
        <v>2.3</v>
      </c>
      <c r="F26" s="46">
        <v>7.5</v>
      </c>
      <c r="G26" s="46">
        <v>7.8</v>
      </c>
      <c r="H26" s="46">
        <v>7.8</v>
      </c>
      <c r="I26" s="46">
        <v>7.4</v>
      </c>
      <c r="J26" s="46">
        <v>7.7</v>
      </c>
      <c r="K26" s="10">
        <f aca="true" t="shared" si="6" ref="K26:K46">SUM(F26:J26)-(MAX(F26:J26)+MIN(F26:J26))</f>
        <v>23.000000000000004</v>
      </c>
      <c r="L26" s="11">
        <f aca="true" t="shared" si="7" ref="L26:L46">COUNT(F26:J26)-2</f>
        <v>3</v>
      </c>
      <c r="M26" s="12">
        <f aca="true" t="shared" si="8" ref="M26:M46">SUM(K26*3)/L26+E26</f>
        <v>25.300000000000004</v>
      </c>
      <c r="N26" s="15">
        <f aca="true" t="shared" si="9" ref="N26:N33">M3+M26</f>
        <v>48</v>
      </c>
    </row>
    <row r="27" spans="1:14" ht="12.75">
      <c r="A27" s="7">
        <f t="shared" si="4"/>
        <v>0</v>
      </c>
      <c r="B27" s="7">
        <f t="shared" si="4"/>
        <v>0</v>
      </c>
      <c r="C27" s="7">
        <f t="shared" si="4"/>
        <v>0</v>
      </c>
      <c r="D27" s="9"/>
      <c r="E27" s="45"/>
      <c r="F27" s="46"/>
      <c r="G27" s="46"/>
      <c r="H27" s="46"/>
      <c r="I27" s="46"/>
      <c r="J27" s="46"/>
      <c r="K27" s="10">
        <f>SUM(F27:J27)-(MAX(F27:J27)+MIN(F27:J27))</f>
        <v>0</v>
      </c>
      <c r="L27" s="11">
        <f>COUNT(F27:J27)-2</f>
        <v>-2</v>
      </c>
      <c r="M27" s="12">
        <f>SUM(K27*3)/L27+E27</f>
        <v>0</v>
      </c>
      <c r="N27" s="15">
        <f t="shared" si="9"/>
        <v>0</v>
      </c>
    </row>
    <row r="28" spans="1:14" ht="12.75">
      <c r="A28" s="7">
        <f t="shared" si="4"/>
        <v>607</v>
      </c>
      <c r="B28" s="7" t="str">
        <f t="shared" si="4"/>
        <v>James Cooper</v>
      </c>
      <c r="C28" s="7" t="str">
        <f t="shared" si="4"/>
        <v>Wakefield</v>
      </c>
      <c r="D28" s="9">
        <f t="shared" si="5"/>
        <v>2</v>
      </c>
      <c r="E28" s="45">
        <v>3.3</v>
      </c>
      <c r="F28" s="46">
        <v>8.3</v>
      </c>
      <c r="G28" s="46">
        <v>8.2</v>
      </c>
      <c r="H28" s="46">
        <v>8.2</v>
      </c>
      <c r="I28" s="46">
        <v>8.2</v>
      </c>
      <c r="J28" s="46">
        <v>8.1</v>
      </c>
      <c r="K28" s="10">
        <f>SUM(F28:J28)-(MAX(F28:J28)+MIN(F28:J28))</f>
        <v>24.6</v>
      </c>
      <c r="L28" s="11">
        <f>COUNT(F28:J28)-2</f>
        <v>3</v>
      </c>
      <c r="M28" s="12">
        <f>SUM(K28*3)/L28+E28</f>
        <v>27.900000000000006</v>
      </c>
      <c r="N28" s="15">
        <f t="shared" si="9"/>
        <v>55.400000000000006</v>
      </c>
    </row>
    <row r="29" spans="1:14" ht="12.75">
      <c r="A29" s="7">
        <f t="shared" si="4"/>
        <v>608</v>
      </c>
      <c r="B29" s="7" t="s">
        <v>153</v>
      </c>
      <c r="C29" s="7" t="s">
        <v>18</v>
      </c>
      <c r="D29" s="9">
        <f t="shared" si="5"/>
        <v>1</v>
      </c>
      <c r="E29" s="45">
        <v>7.1</v>
      </c>
      <c r="F29" s="46">
        <v>8.4</v>
      </c>
      <c r="G29" s="46">
        <v>8.3</v>
      </c>
      <c r="H29" s="46">
        <v>8.3</v>
      </c>
      <c r="I29" s="46">
        <v>8.5</v>
      </c>
      <c r="J29" s="46">
        <v>8.5</v>
      </c>
      <c r="K29" s="10">
        <f t="shared" si="6"/>
        <v>25.2</v>
      </c>
      <c r="L29" s="11">
        <f t="shared" si="7"/>
        <v>3</v>
      </c>
      <c r="M29" s="12">
        <f t="shared" si="8"/>
        <v>32.3</v>
      </c>
      <c r="N29" s="15">
        <f t="shared" si="9"/>
        <v>64.1</v>
      </c>
    </row>
    <row r="30" spans="1:14" ht="12.75">
      <c r="A30" s="7">
        <f t="shared" si="4"/>
        <v>609</v>
      </c>
      <c r="B30" s="7">
        <f t="shared" si="4"/>
        <v>0</v>
      </c>
      <c r="C30" s="7">
        <f t="shared" si="4"/>
        <v>0</v>
      </c>
      <c r="D30" s="9">
        <f t="shared" si="5"/>
        <v>5</v>
      </c>
      <c r="E30" s="45"/>
      <c r="F30" s="46"/>
      <c r="G30" s="46"/>
      <c r="H30" s="46"/>
      <c r="I30" s="46"/>
      <c r="J30" s="46"/>
      <c r="K30" s="10">
        <f t="shared" si="6"/>
        <v>0</v>
      </c>
      <c r="L30" s="11">
        <f t="shared" si="7"/>
        <v>-2</v>
      </c>
      <c r="M30" s="12">
        <f t="shared" si="8"/>
        <v>0</v>
      </c>
      <c r="N30" s="15">
        <f t="shared" si="9"/>
        <v>0</v>
      </c>
    </row>
    <row r="31" spans="1:14" ht="12.75">
      <c r="A31" s="7">
        <f t="shared" si="4"/>
        <v>610</v>
      </c>
      <c r="B31" s="7" t="str">
        <f t="shared" si="4"/>
        <v>William Savage</v>
      </c>
      <c r="C31" s="7" t="str">
        <f t="shared" si="4"/>
        <v>Bromley</v>
      </c>
      <c r="D31" s="9">
        <f t="shared" si="5"/>
        <v>2</v>
      </c>
      <c r="E31" s="45">
        <v>3</v>
      </c>
      <c r="F31" s="46">
        <v>7.9</v>
      </c>
      <c r="G31" s="46">
        <v>7.8</v>
      </c>
      <c r="H31" s="46">
        <v>7.9</v>
      </c>
      <c r="I31" s="46">
        <v>8.1</v>
      </c>
      <c r="J31" s="46">
        <v>8</v>
      </c>
      <c r="K31" s="10">
        <f t="shared" si="6"/>
        <v>23.800000000000004</v>
      </c>
      <c r="L31" s="11">
        <f t="shared" si="7"/>
        <v>3</v>
      </c>
      <c r="M31" s="12">
        <f t="shared" si="8"/>
        <v>26.8</v>
      </c>
      <c r="N31" s="15">
        <f t="shared" si="9"/>
        <v>55.400000000000006</v>
      </c>
    </row>
    <row r="32" spans="1:14" ht="12.75">
      <c r="A32" s="7">
        <f t="shared" si="4"/>
        <v>0</v>
      </c>
      <c r="B32" s="7">
        <f t="shared" si="4"/>
        <v>0</v>
      </c>
      <c r="C32" s="7">
        <f t="shared" si="4"/>
        <v>0</v>
      </c>
      <c r="D32" s="9">
        <f t="shared" si="5"/>
        <v>5</v>
      </c>
      <c r="E32" s="45"/>
      <c r="F32" s="46"/>
      <c r="G32" s="46"/>
      <c r="H32" s="46"/>
      <c r="I32" s="46"/>
      <c r="J32" s="46"/>
      <c r="K32" s="10">
        <f t="shared" si="6"/>
        <v>0</v>
      </c>
      <c r="L32" s="11">
        <f t="shared" si="7"/>
        <v>-2</v>
      </c>
      <c r="M32" s="12">
        <f t="shared" si="8"/>
        <v>0</v>
      </c>
      <c r="N32" s="15">
        <f t="shared" si="9"/>
        <v>0</v>
      </c>
    </row>
    <row r="33" spans="1:14" ht="12.75">
      <c r="A33" s="7">
        <f t="shared" si="4"/>
        <v>0</v>
      </c>
      <c r="B33" s="7">
        <f t="shared" si="4"/>
        <v>0</v>
      </c>
      <c r="C33" s="7">
        <f t="shared" si="4"/>
        <v>0</v>
      </c>
      <c r="D33" s="9">
        <f t="shared" si="5"/>
        <v>5</v>
      </c>
      <c r="E33" s="45"/>
      <c r="F33" s="46"/>
      <c r="G33" s="46"/>
      <c r="H33" s="46"/>
      <c r="I33" s="46"/>
      <c r="J33" s="46"/>
      <c r="K33" s="10">
        <f t="shared" si="6"/>
        <v>0</v>
      </c>
      <c r="L33" s="11">
        <f t="shared" si="7"/>
        <v>-2</v>
      </c>
      <c r="M33" s="12">
        <f t="shared" si="8"/>
        <v>0</v>
      </c>
      <c r="N33" s="15">
        <f t="shared" si="9"/>
        <v>0</v>
      </c>
    </row>
    <row r="34" spans="1:14" ht="12.75" hidden="1">
      <c r="A34" s="7">
        <f t="shared" si="4"/>
        <v>0</v>
      </c>
      <c r="B34" s="7">
        <f t="shared" si="4"/>
        <v>0</v>
      </c>
      <c r="C34" s="7">
        <f t="shared" si="4"/>
        <v>0</v>
      </c>
      <c r="D34" s="9">
        <f t="shared" si="5"/>
        <v>5</v>
      </c>
      <c r="E34" s="45"/>
      <c r="F34" s="46"/>
      <c r="G34" s="46"/>
      <c r="H34" s="46"/>
      <c r="I34" s="46"/>
      <c r="J34" s="46"/>
      <c r="K34" s="10">
        <f t="shared" si="6"/>
        <v>0</v>
      </c>
      <c r="L34" s="11">
        <f t="shared" si="7"/>
        <v>-2</v>
      </c>
      <c r="M34" s="12">
        <f t="shared" si="8"/>
        <v>0</v>
      </c>
      <c r="N34" s="15">
        <f>M12+M34</f>
        <v>0</v>
      </c>
    </row>
    <row r="35" spans="1:14" ht="12.75" hidden="1">
      <c r="A35" s="7">
        <f t="shared" si="4"/>
        <v>0</v>
      </c>
      <c r="B35" s="7">
        <f t="shared" si="4"/>
        <v>0</v>
      </c>
      <c r="C35" s="7">
        <f t="shared" si="4"/>
        <v>0</v>
      </c>
      <c r="D35" s="9">
        <f t="shared" si="5"/>
        <v>5</v>
      </c>
      <c r="E35" s="45"/>
      <c r="F35" s="46"/>
      <c r="G35" s="46"/>
      <c r="H35" s="46"/>
      <c r="I35" s="46"/>
      <c r="J35" s="46"/>
      <c r="K35" s="10">
        <f t="shared" si="6"/>
        <v>0</v>
      </c>
      <c r="L35" s="11">
        <f t="shared" si="7"/>
        <v>-2</v>
      </c>
      <c r="M35" s="12">
        <f t="shared" si="8"/>
        <v>0</v>
      </c>
      <c r="N35" s="15">
        <f>M13+M35</f>
        <v>0</v>
      </c>
    </row>
    <row r="36" spans="1:14" ht="12.75" hidden="1">
      <c r="A36" s="7">
        <f t="shared" si="4"/>
        <v>0</v>
      </c>
      <c r="B36" s="7">
        <f t="shared" si="4"/>
        <v>0</v>
      </c>
      <c r="C36" s="7">
        <f t="shared" si="4"/>
        <v>0</v>
      </c>
      <c r="D36" s="9">
        <f t="shared" si="5"/>
        <v>5</v>
      </c>
      <c r="E36" s="45"/>
      <c r="F36" s="46"/>
      <c r="G36" s="46"/>
      <c r="H36" s="46"/>
      <c r="I36" s="46"/>
      <c r="J36" s="46"/>
      <c r="K36" s="10">
        <f t="shared" si="6"/>
        <v>0</v>
      </c>
      <c r="L36" s="11">
        <f t="shared" si="7"/>
        <v>-2</v>
      </c>
      <c r="M36" s="12">
        <f t="shared" si="8"/>
        <v>0</v>
      </c>
      <c r="N36" s="15">
        <f>M14+M36</f>
        <v>0</v>
      </c>
    </row>
    <row r="37" spans="1:14" ht="12.75" hidden="1">
      <c r="A37" s="7">
        <f t="shared" si="4"/>
        <v>0</v>
      </c>
      <c r="B37" s="7">
        <f t="shared" si="4"/>
        <v>0</v>
      </c>
      <c r="C37" s="7">
        <f t="shared" si="4"/>
        <v>0</v>
      </c>
      <c r="D37" s="9">
        <f t="shared" si="5"/>
        <v>5</v>
      </c>
      <c r="E37" s="45"/>
      <c r="F37" s="46"/>
      <c r="G37" s="46"/>
      <c r="H37" s="46"/>
      <c r="I37" s="46"/>
      <c r="J37" s="46"/>
      <c r="K37" s="10">
        <f t="shared" si="6"/>
        <v>0</v>
      </c>
      <c r="L37" s="11">
        <f t="shared" si="7"/>
        <v>-2</v>
      </c>
      <c r="M37" s="12">
        <f t="shared" si="8"/>
        <v>0</v>
      </c>
      <c r="N37" s="15">
        <f aca="true" t="shared" si="10" ref="N37:N46">M14+M37</f>
        <v>0</v>
      </c>
    </row>
    <row r="38" spans="1:14" ht="12.75" hidden="1">
      <c r="A38" s="7">
        <f t="shared" si="4"/>
        <v>0</v>
      </c>
      <c r="B38" s="7">
        <f t="shared" si="4"/>
        <v>0</v>
      </c>
      <c r="C38" s="7">
        <f t="shared" si="4"/>
        <v>0</v>
      </c>
      <c r="D38" s="9">
        <f t="shared" si="5"/>
        <v>5</v>
      </c>
      <c r="E38" s="45"/>
      <c r="F38" s="46"/>
      <c r="G38" s="46"/>
      <c r="H38" s="46"/>
      <c r="I38" s="46"/>
      <c r="J38" s="46"/>
      <c r="K38" s="10">
        <f t="shared" si="6"/>
        <v>0</v>
      </c>
      <c r="L38" s="11">
        <f t="shared" si="7"/>
        <v>-2</v>
      </c>
      <c r="M38" s="12">
        <f t="shared" si="8"/>
        <v>0</v>
      </c>
      <c r="N38" s="15">
        <f t="shared" si="10"/>
        <v>0</v>
      </c>
    </row>
    <row r="39" spans="1:14" ht="12.75" hidden="1">
      <c r="A39" s="7">
        <f t="shared" si="4"/>
        <v>0</v>
      </c>
      <c r="B39" s="7">
        <f t="shared" si="4"/>
        <v>0</v>
      </c>
      <c r="C39" s="7">
        <f t="shared" si="4"/>
        <v>0</v>
      </c>
      <c r="D39" s="9">
        <f t="shared" si="5"/>
        <v>5</v>
      </c>
      <c r="E39" s="45"/>
      <c r="F39" s="46"/>
      <c r="G39" s="46"/>
      <c r="H39" s="46"/>
      <c r="I39" s="46"/>
      <c r="J39" s="46"/>
      <c r="K39" s="10">
        <f t="shared" si="6"/>
        <v>0</v>
      </c>
      <c r="L39" s="11">
        <f t="shared" si="7"/>
        <v>-2</v>
      </c>
      <c r="M39" s="12">
        <f t="shared" si="8"/>
        <v>0</v>
      </c>
      <c r="N39" s="15">
        <f t="shared" si="10"/>
        <v>0</v>
      </c>
    </row>
    <row r="40" spans="1:14" ht="12.75" hidden="1">
      <c r="A40" s="7">
        <f t="shared" si="4"/>
        <v>0</v>
      </c>
      <c r="B40" s="7">
        <f t="shared" si="4"/>
        <v>0</v>
      </c>
      <c r="C40" s="7">
        <f t="shared" si="4"/>
        <v>0</v>
      </c>
      <c r="D40" s="9">
        <f t="shared" si="5"/>
        <v>5</v>
      </c>
      <c r="E40" s="45"/>
      <c r="F40" s="46"/>
      <c r="G40" s="46"/>
      <c r="H40" s="46"/>
      <c r="I40" s="46"/>
      <c r="J40" s="46"/>
      <c r="K40" s="10">
        <f t="shared" si="6"/>
        <v>0</v>
      </c>
      <c r="L40" s="11">
        <f t="shared" si="7"/>
        <v>-2</v>
      </c>
      <c r="M40" s="12">
        <f t="shared" si="8"/>
        <v>0</v>
      </c>
      <c r="N40" s="15">
        <f t="shared" si="10"/>
        <v>0</v>
      </c>
    </row>
    <row r="41" spans="1:14" ht="12.75" hidden="1">
      <c r="A41" s="7">
        <f t="shared" si="4"/>
        <v>0</v>
      </c>
      <c r="B41" s="7">
        <f t="shared" si="4"/>
        <v>0</v>
      </c>
      <c r="C41" s="7">
        <f t="shared" si="4"/>
        <v>0</v>
      </c>
      <c r="D41" s="9">
        <f t="shared" si="5"/>
        <v>5</v>
      </c>
      <c r="E41" s="45"/>
      <c r="F41" s="46"/>
      <c r="G41" s="46"/>
      <c r="H41" s="46"/>
      <c r="I41" s="46"/>
      <c r="J41" s="46"/>
      <c r="K41" s="10">
        <f t="shared" si="6"/>
        <v>0</v>
      </c>
      <c r="L41" s="11">
        <f t="shared" si="7"/>
        <v>-2</v>
      </c>
      <c r="M41" s="12">
        <f t="shared" si="8"/>
        <v>0</v>
      </c>
      <c r="N41" s="15">
        <f t="shared" si="10"/>
        <v>0</v>
      </c>
    </row>
    <row r="42" spans="1:14" ht="12.75" hidden="1">
      <c r="A42" s="7">
        <f t="shared" si="4"/>
        <v>0</v>
      </c>
      <c r="B42" s="7">
        <f t="shared" si="4"/>
        <v>0</v>
      </c>
      <c r="C42" s="7">
        <f t="shared" si="4"/>
        <v>0</v>
      </c>
      <c r="D42" s="9">
        <f t="shared" si="5"/>
        <v>5</v>
      </c>
      <c r="E42" s="45"/>
      <c r="F42" s="46"/>
      <c r="G42" s="46"/>
      <c r="H42" s="46"/>
      <c r="I42" s="46"/>
      <c r="J42" s="46"/>
      <c r="K42" s="10">
        <f t="shared" si="6"/>
        <v>0</v>
      </c>
      <c r="L42" s="11">
        <f t="shared" si="7"/>
        <v>-2</v>
      </c>
      <c r="M42" s="12">
        <f t="shared" si="8"/>
        <v>0</v>
      </c>
      <c r="N42" s="15">
        <f t="shared" si="10"/>
        <v>0</v>
      </c>
    </row>
    <row r="43" spans="1:14" ht="12.75" hidden="1">
      <c r="A43" s="7">
        <f t="shared" si="4"/>
        <v>0</v>
      </c>
      <c r="B43" s="7">
        <f t="shared" si="4"/>
        <v>0</v>
      </c>
      <c r="C43" s="7">
        <f t="shared" si="4"/>
        <v>0</v>
      </c>
      <c r="D43" s="9">
        <f t="shared" si="5"/>
        <v>5</v>
      </c>
      <c r="E43" s="45"/>
      <c r="F43" s="46"/>
      <c r="G43" s="46"/>
      <c r="H43" s="46"/>
      <c r="I43" s="46"/>
      <c r="J43" s="46"/>
      <c r="K43" s="10">
        <f t="shared" si="6"/>
        <v>0</v>
      </c>
      <c r="L43" s="11">
        <f t="shared" si="7"/>
        <v>-2</v>
      </c>
      <c r="M43" s="12">
        <f t="shared" si="8"/>
        <v>0</v>
      </c>
      <c r="N43" s="15">
        <f t="shared" si="10"/>
        <v>0</v>
      </c>
    </row>
    <row r="44" spans="1:14" ht="12.75" hidden="1">
      <c r="A44" s="7">
        <f t="shared" si="4"/>
        <v>0</v>
      </c>
      <c r="B44" s="7">
        <f t="shared" si="4"/>
        <v>0</v>
      </c>
      <c r="C44" s="7">
        <f t="shared" si="4"/>
        <v>0</v>
      </c>
      <c r="D44" s="9">
        <f t="shared" si="5"/>
        <v>5</v>
      </c>
      <c r="E44" s="45"/>
      <c r="F44" s="46"/>
      <c r="G44" s="46"/>
      <c r="H44" s="46"/>
      <c r="I44" s="46"/>
      <c r="J44" s="46"/>
      <c r="K44" s="10">
        <f t="shared" si="6"/>
        <v>0</v>
      </c>
      <c r="L44" s="11">
        <f t="shared" si="7"/>
        <v>-2</v>
      </c>
      <c r="M44" s="12">
        <f t="shared" si="8"/>
        <v>0</v>
      </c>
      <c r="N44" s="15">
        <f t="shared" si="10"/>
        <v>0</v>
      </c>
    </row>
    <row r="45" spans="1:14" ht="12.75" hidden="1">
      <c r="A45" s="7">
        <f t="shared" si="4"/>
        <v>0</v>
      </c>
      <c r="B45" s="7">
        <f t="shared" si="4"/>
        <v>0</v>
      </c>
      <c r="C45" s="7">
        <f t="shared" si="4"/>
        <v>0</v>
      </c>
      <c r="D45" s="9">
        <f t="shared" si="5"/>
        <v>5</v>
      </c>
      <c r="E45" s="45"/>
      <c r="F45" s="46"/>
      <c r="G45" s="46"/>
      <c r="H45" s="46"/>
      <c r="I45" s="46"/>
      <c r="J45" s="46"/>
      <c r="K45" s="10">
        <f t="shared" si="6"/>
        <v>0</v>
      </c>
      <c r="L45" s="11">
        <f t="shared" si="7"/>
        <v>-2</v>
      </c>
      <c r="M45" s="12">
        <f t="shared" si="8"/>
        <v>0</v>
      </c>
      <c r="N45" s="15">
        <f t="shared" si="10"/>
        <v>0</v>
      </c>
    </row>
    <row r="46" spans="1:14" ht="12.75" hidden="1">
      <c r="A46" s="7">
        <f t="shared" si="4"/>
        <v>0</v>
      </c>
      <c r="B46" s="7">
        <f t="shared" si="4"/>
        <v>0</v>
      </c>
      <c r="C46" s="7">
        <f t="shared" si="4"/>
        <v>0</v>
      </c>
      <c r="D46" s="9">
        <f t="shared" si="5"/>
        <v>5</v>
      </c>
      <c r="E46" s="45"/>
      <c r="F46" s="46"/>
      <c r="G46" s="46"/>
      <c r="H46" s="46"/>
      <c r="I46" s="46"/>
      <c r="J46" s="46"/>
      <c r="K46" s="10">
        <f t="shared" si="6"/>
        <v>0</v>
      </c>
      <c r="L46" s="11">
        <f t="shared" si="7"/>
        <v>-2</v>
      </c>
      <c r="M46" s="12">
        <f t="shared" si="8"/>
        <v>0</v>
      </c>
      <c r="N46" s="15">
        <f t="shared" si="10"/>
        <v>0</v>
      </c>
    </row>
    <row r="47" spans="1:14" ht="12.75">
      <c r="A47" s="86"/>
      <c r="B47" s="86"/>
      <c r="C47" s="86"/>
      <c r="D47" s="87"/>
      <c r="E47" s="88"/>
      <c r="F47" s="89"/>
      <c r="G47" s="89"/>
      <c r="H47" s="89"/>
      <c r="I47" s="89"/>
      <c r="J47" s="89"/>
      <c r="K47" s="90"/>
      <c r="L47" s="91"/>
      <c r="M47" s="92"/>
      <c r="N47" s="44"/>
    </row>
    <row r="48" spans="1:13" ht="12.75">
      <c r="A48" s="108" t="s">
        <v>182</v>
      </c>
      <c r="B48" s="10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</row>
    <row r="49" spans="1:13" ht="25.5">
      <c r="A49" s="1" t="s">
        <v>0</v>
      </c>
      <c r="B49" s="2" t="s">
        <v>194</v>
      </c>
      <c r="C49" s="1" t="s">
        <v>1</v>
      </c>
      <c r="D49" s="81" t="s">
        <v>2</v>
      </c>
      <c r="E49" s="82" t="s">
        <v>3</v>
      </c>
      <c r="F49" s="83" t="s">
        <v>4</v>
      </c>
      <c r="G49" s="83" t="s">
        <v>5</v>
      </c>
      <c r="H49" s="83" t="s">
        <v>6</v>
      </c>
      <c r="I49" s="83" t="s">
        <v>7</v>
      </c>
      <c r="J49" s="83" t="s">
        <v>8</v>
      </c>
      <c r="K49" s="98" t="s">
        <v>9</v>
      </c>
      <c r="L49" s="98"/>
      <c r="M49" s="81" t="s">
        <v>10</v>
      </c>
    </row>
    <row r="50" spans="1:13" ht="12.75">
      <c r="A50" s="7">
        <f aca="true" t="shared" si="11" ref="A50:C70">+A26</f>
        <v>605</v>
      </c>
      <c r="B50" s="8" t="str">
        <f t="shared" si="11"/>
        <v>Luke Price</v>
      </c>
      <c r="C50" s="8" t="str">
        <f t="shared" si="11"/>
        <v>West Street</v>
      </c>
      <c r="D50" s="17">
        <f aca="true" t="shared" si="12" ref="D50:D70">RANK(M50,M$50:M$70,0)</f>
        <v>4</v>
      </c>
      <c r="E50" s="45">
        <v>2.4</v>
      </c>
      <c r="F50" s="46">
        <v>7.6</v>
      </c>
      <c r="G50" s="46">
        <v>7.4</v>
      </c>
      <c r="H50" s="46">
        <v>7.6</v>
      </c>
      <c r="I50" s="46">
        <v>7.3</v>
      </c>
      <c r="J50" s="46">
        <v>7.6</v>
      </c>
      <c r="K50" s="61">
        <f aca="true" t="shared" si="13" ref="K50:K70">SUM(F50:J50)-(MAX(F50:J50)+MIN(F50:J50))</f>
        <v>22.6</v>
      </c>
      <c r="L50" s="19">
        <f aca="true" t="shared" si="14" ref="L50:L70">COUNT(F50:J50)-2</f>
        <v>3</v>
      </c>
      <c r="M50" s="20">
        <f aca="true" t="shared" si="15" ref="M50:M70">SUM(K50*3)/L50+E50</f>
        <v>25.000000000000004</v>
      </c>
    </row>
    <row r="51" spans="1:13" ht="12.75" hidden="1">
      <c r="A51" s="7">
        <f t="shared" si="11"/>
        <v>0</v>
      </c>
      <c r="B51" s="8">
        <f t="shared" si="11"/>
        <v>0</v>
      </c>
      <c r="C51" s="8">
        <f t="shared" si="11"/>
        <v>0</v>
      </c>
      <c r="D51" s="17">
        <f t="shared" si="12"/>
        <v>5</v>
      </c>
      <c r="E51" s="45"/>
      <c r="F51" s="46"/>
      <c r="G51" s="46"/>
      <c r="H51" s="46"/>
      <c r="I51" s="46"/>
      <c r="J51" s="46"/>
      <c r="K51" s="61">
        <f aca="true" t="shared" si="16" ref="K51:K57">SUM(F51:J51)-(MAX(F51:J51)+MIN(F51:J51))</f>
        <v>0</v>
      </c>
      <c r="L51" s="19">
        <f aca="true" t="shared" si="17" ref="L51:L57">COUNT(F51:J51)-2</f>
        <v>-2</v>
      </c>
      <c r="M51" s="20">
        <f aca="true" t="shared" si="18" ref="M51:M57">SUM(K51*3)/L51+E51</f>
        <v>0</v>
      </c>
    </row>
    <row r="52" spans="1:13" ht="12.75">
      <c r="A52" s="7">
        <f t="shared" si="11"/>
        <v>607</v>
      </c>
      <c r="B52" s="8" t="str">
        <f t="shared" si="11"/>
        <v>James Cooper</v>
      </c>
      <c r="C52" s="8" t="str">
        <f t="shared" si="11"/>
        <v>Wakefield</v>
      </c>
      <c r="D52" s="17">
        <f t="shared" si="12"/>
        <v>3</v>
      </c>
      <c r="E52" s="45">
        <v>3</v>
      </c>
      <c r="F52" s="46">
        <v>7.9</v>
      </c>
      <c r="G52" s="46">
        <v>8.1</v>
      </c>
      <c r="H52" s="46">
        <v>8.2</v>
      </c>
      <c r="I52" s="46">
        <v>8.2</v>
      </c>
      <c r="J52" s="46">
        <v>7.9</v>
      </c>
      <c r="K52" s="61">
        <f t="shared" si="16"/>
        <v>24.199999999999996</v>
      </c>
      <c r="L52" s="19">
        <f t="shared" si="17"/>
        <v>3</v>
      </c>
      <c r="M52" s="20">
        <f t="shared" si="18"/>
        <v>27.2</v>
      </c>
    </row>
    <row r="53" spans="1:13" ht="12.75">
      <c r="A53" s="7">
        <f t="shared" si="11"/>
        <v>608</v>
      </c>
      <c r="B53" s="8" t="str">
        <f t="shared" si="11"/>
        <v>Kristoff Willerton</v>
      </c>
      <c r="C53" s="8" t="str">
        <f t="shared" si="11"/>
        <v>Andover</v>
      </c>
      <c r="D53" s="17">
        <f t="shared" si="12"/>
        <v>1</v>
      </c>
      <c r="E53" s="45">
        <v>6.3</v>
      </c>
      <c r="F53" s="46">
        <v>8.7</v>
      </c>
      <c r="G53" s="46">
        <v>8.5</v>
      </c>
      <c r="H53" s="46">
        <v>8.7</v>
      </c>
      <c r="I53" s="46">
        <v>8.7</v>
      </c>
      <c r="J53" s="46">
        <v>8.7</v>
      </c>
      <c r="K53" s="61">
        <f t="shared" si="16"/>
        <v>26.099999999999998</v>
      </c>
      <c r="L53" s="19">
        <f t="shared" si="17"/>
        <v>3</v>
      </c>
      <c r="M53" s="20">
        <f t="shared" si="18"/>
        <v>32.4</v>
      </c>
    </row>
    <row r="54" spans="1:13" ht="12.75" hidden="1">
      <c r="A54" s="7">
        <f t="shared" si="11"/>
        <v>609</v>
      </c>
      <c r="B54" s="8">
        <f t="shared" si="11"/>
        <v>0</v>
      </c>
      <c r="C54" s="8">
        <f t="shared" si="11"/>
        <v>0</v>
      </c>
      <c r="D54" s="17">
        <f t="shared" si="12"/>
        <v>5</v>
      </c>
      <c r="E54" s="45"/>
      <c r="F54" s="46"/>
      <c r="G54" s="46"/>
      <c r="H54" s="46"/>
      <c r="I54" s="46"/>
      <c r="J54" s="46"/>
      <c r="K54" s="61">
        <f t="shared" si="16"/>
        <v>0</v>
      </c>
      <c r="L54" s="19">
        <f t="shared" si="17"/>
        <v>-2</v>
      </c>
      <c r="M54" s="20">
        <f t="shared" si="18"/>
        <v>0</v>
      </c>
    </row>
    <row r="55" spans="1:13" ht="12.75">
      <c r="A55" s="7">
        <f t="shared" si="11"/>
        <v>610</v>
      </c>
      <c r="B55" s="8" t="str">
        <f t="shared" si="11"/>
        <v>William Savage</v>
      </c>
      <c r="C55" s="8" t="str">
        <f t="shared" si="11"/>
        <v>Bromley</v>
      </c>
      <c r="D55" s="17">
        <f t="shared" si="12"/>
        <v>2</v>
      </c>
      <c r="E55" s="45">
        <v>3.9</v>
      </c>
      <c r="F55" s="46">
        <v>8.1</v>
      </c>
      <c r="G55" s="46">
        <v>8.1</v>
      </c>
      <c r="H55" s="46">
        <v>8.3</v>
      </c>
      <c r="I55" s="46">
        <v>8.2</v>
      </c>
      <c r="J55" s="46">
        <v>8.1</v>
      </c>
      <c r="K55" s="61">
        <f t="shared" si="16"/>
        <v>24.400000000000006</v>
      </c>
      <c r="L55" s="19">
        <f t="shared" si="17"/>
        <v>3</v>
      </c>
      <c r="M55" s="20">
        <f t="shared" si="18"/>
        <v>28.300000000000004</v>
      </c>
    </row>
    <row r="56" spans="1:13" ht="12.75" hidden="1">
      <c r="A56" s="7">
        <f t="shared" si="11"/>
        <v>0</v>
      </c>
      <c r="B56" s="7">
        <f t="shared" si="11"/>
        <v>0</v>
      </c>
      <c r="C56" s="7">
        <f t="shared" si="11"/>
        <v>0</v>
      </c>
      <c r="D56" s="17">
        <f t="shared" si="12"/>
        <v>5</v>
      </c>
      <c r="E56" s="45"/>
      <c r="F56" s="46"/>
      <c r="G56" s="46"/>
      <c r="H56" s="46"/>
      <c r="I56" s="46"/>
      <c r="J56" s="46"/>
      <c r="K56" s="18">
        <f t="shared" si="16"/>
        <v>0</v>
      </c>
      <c r="L56" s="19">
        <f t="shared" si="17"/>
        <v>-2</v>
      </c>
      <c r="M56" s="20">
        <f t="shared" si="18"/>
        <v>0</v>
      </c>
    </row>
    <row r="57" spans="1:13" ht="12.75" hidden="1">
      <c r="A57" s="7">
        <f t="shared" si="11"/>
        <v>0</v>
      </c>
      <c r="B57" s="7">
        <f t="shared" si="11"/>
        <v>0</v>
      </c>
      <c r="C57" s="7">
        <f t="shared" si="11"/>
        <v>0</v>
      </c>
      <c r="D57" s="17">
        <f t="shared" si="12"/>
        <v>5</v>
      </c>
      <c r="E57" s="45"/>
      <c r="F57" s="46"/>
      <c r="G57" s="46"/>
      <c r="H57" s="46"/>
      <c r="I57" s="46"/>
      <c r="J57" s="46"/>
      <c r="K57" s="18">
        <f t="shared" si="16"/>
        <v>0</v>
      </c>
      <c r="L57" s="19">
        <f t="shared" si="17"/>
        <v>-2</v>
      </c>
      <c r="M57" s="20">
        <f t="shared" si="18"/>
        <v>0</v>
      </c>
    </row>
    <row r="58" spans="1:13" ht="12.75" hidden="1">
      <c r="A58" s="7">
        <f t="shared" si="11"/>
        <v>0</v>
      </c>
      <c r="B58" s="7">
        <f t="shared" si="11"/>
        <v>0</v>
      </c>
      <c r="C58" s="7">
        <f t="shared" si="11"/>
        <v>0</v>
      </c>
      <c r="D58" s="17">
        <f t="shared" si="12"/>
        <v>5</v>
      </c>
      <c r="E58" s="45"/>
      <c r="F58" s="46"/>
      <c r="G58" s="46"/>
      <c r="H58" s="46"/>
      <c r="I58" s="46"/>
      <c r="J58" s="46"/>
      <c r="K58" s="18">
        <f t="shared" si="13"/>
        <v>0</v>
      </c>
      <c r="L58" s="19">
        <f t="shared" si="14"/>
        <v>-2</v>
      </c>
      <c r="M58" s="20">
        <f t="shared" si="15"/>
        <v>0</v>
      </c>
    </row>
    <row r="59" spans="1:13" ht="12.75" hidden="1">
      <c r="A59" s="7">
        <f t="shared" si="11"/>
        <v>0</v>
      </c>
      <c r="B59" s="7">
        <f t="shared" si="11"/>
        <v>0</v>
      </c>
      <c r="C59" s="7">
        <f t="shared" si="11"/>
        <v>0</v>
      </c>
      <c r="D59" s="17">
        <f t="shared" si="12"/>
        <v>5</v>
      </c>
      <c r="E59" s="45"/>
      <c r="F59" s="46"/>
      <c r="G59" s="46"/>
      <c r="H59" s="46"/>
      <c r="I59" s="46"/>
      <c r="J59" s="46"/>
      <c r="K59" s="18">
        <f t="shared" si="13"/>
        <v>0</v>
      </c>
      <c r="L59" s="19">
        <f t="shared" si="14"/>
        <v>-2</v>
      </c>
      <c r="M59" s="20">
        <f t="shared" si="15"/>
        <v>0</v>
      </c>
    </row>
    <row r="60" spans="1:13" ht="12.75" hidden="1">
      <c r="A60" s="7">
        <f t="shared" si="11"/>
        <v>0</v>
      </c>
      <c r="B60" s="7">
        <f t="shared" si="11"/>
        <v>0</v>
      </c>
      <c r="C60" s="7">
        <f t="shared" si="11"/>
        <v>0</v>
      </c>
      <c r="D60" s="17">
        <f t="shared" si="12"/>
        <v>5</v>
      </c>
      <c r="E60" s="45"/>
      <c r="F60" s="46"/>
      <c r="G60" s="46"/>
      <c r="H60" s="46"/>
      <c r="I60" s="46"/>
      <c r="J60" s="46"/>
      <c r="K60" s="18">
        <f t="shared" si="13"/>
        <v>0</v>
      </c>
      <c r="L60" s="19">
        <f t="shared" si="14"/>
        <v>-2</v>
      </c>
      <c r="M60" s="20">
        <f t="shared" si="15"/>
        <v>0</v>
      </c>
    </row>
    <row r="61" spans="1:13" ht="12.75" hidden="1">
      <c r="A61" s="7">
        <f t="shared" si="11"/>
        <v>0</v>
      </c>
      <c r="B61" s="7">
        <f t="shared" si="11"/>
        <v>0</v>
      </c>
      <c r="C61" s="7">
        <f t="shared" si="11"/>
        <v>0</v>
      </c>
      <c r="D61" s="17">
        <f t="shared" si="12"/>
        <v>5</v>
      </c>
      <c r="E61" s="45"/>
      <c r="F61" s="46"/>
      <c r="G61" s="46"/>
      <c r="H61" s="46"/>
      <c r="I61" s="46"/>
      <c r="J61" s="46"/>
      <c r="K61" s="18">
        <f t="shared" si="13"/>
        <v>0</v>
      </c>
      <c r="L61" s="19">
        <f t="shared" si="14"/>
        <v>-2</v>
      </c>
      <c r="M61" s="20">
        <f t="shared" si="15"/>
        <v>0</v>
      </c>
    </row>
    <row r="62" spans="1:13" ht="12.75" hidden="1">
      <c r="A62" s="7">
        <f t="shared" si="11"/>
        <v>0</v>
      </c>
      <c r="B62" s="7">
        <f t="shared" si="11"/>
        <v>0</v>
      </c>
      <c r="C62" s="7">
        <f t="shared" si="11"/>
        <v>0</v>
      </c>
      <c r="D62" s="17">
        <f t="shared" si="12"/>
        <v>5</v>
      </c>
      <c r="E62" s="45"/>
      <c r="F62" s="46"/>
      <c r="G62" s="46"/>
      <c r="H62" s="46"/>
      <c r="I62" s="46"/>
      <c r="J62" s="46"/>
      <c r="K62" s="18">
        <f t="shared" si="13"/>
        <v>0</v>
      </c>
      <c r="L62" s="19">
        <f t="shared" si="14"/>
        <v>-2</v>
      </c>
      <c r="M62" s="20">
        <f t="shared" si="15"/>
        <v>0</v>
      </c>
    </row>
    <row r="63" spans="1:13" ht="12.75" hidden="1">
      <c r="A63" s="7">
        <f t="shared" si="11"/>
        <v>0</v>
      </c>
      <c r="B63" s="7">
        <f t="shared" si="11"/>
        <v>0</v>
      </c>
      <c r="C63" s="7">
        <f t="shared" si="11"/>
        <v>0</v>
      </c>
      <c r="D63" s="17">
        <f t="shared" si="12"/>
        <v>5</v>
      </c>
      <c r="E63" s="45"/>
      <c r="F63" s="46"/>
      <c r="G63" s="46"/>
      <c r="H63" s="46"/>
      <c r="I63" s="46"/>
      <c r="J63" s="46"/>
      <c r="K63" s="18">
        <f t="shared" si="13"/>
        <v>0</v>
      </c>
      <c r="L63" s="19">
        <f t="shared" si="14"/>
        <v>-2</v>
      </c>
      <c r="M63" s="20">
        <f t="shared" si="15"/>
        <v>0</v>
      </c>
    </row>
    <row r="64" spans="1:13" ht="12.75" hidden="1">
      <c r="A64" s="7">
        <f t="shared" si="11"/>
        <v>0</v>
      </c>
      <c r="B64" s="7">
        <f t="shared" si="11"/>
        <v>0</v>
      </c>
      <c r="C64" s="7">
        <f t="shared" si="11"/>
        <v>0</v>
      </c>
      <c r="D64" s="17">
        <f t="shared" si="12"/>
        <v>5</v>
      </c>
      <c r="E64" s="45"/>
      <c r="F64" s="46"/>
      <c r="G64" s="46"/>
      <c r="H64" s="46"/>
      <c r="I64" s="46"/>
      <c r="J64" s="46"/>
      <c r="K64" s="18">
        <f t="shared" si="13"/>
        <v>0</v>
      </c>
      <c r="L64" s="19">
        <f t="shared" si="14"/>
        <v>-2</v>
      </c>
      <c r="M64" s="20">
        <f t="shared" si="15"/>
        <v>0</v>
      </c>
    </row>
    <row r="65" spans="1:13" ht="12.75" hidden="1">
      <c r="A65" s="7">
        <f t="shared" si="11"/>
        <v>0</v>
      </c>
      <c r="B65" s="7">
        <f t="shared" si="11"/>
        <v>0</v>
      </c>
      <c r="C65" s="7">
        <f t="shared" si="11"/>
        <v>0</v>
      </c>
      <c r="D65" s="17">
        <f t="shared" si="12"/>
        <v>5</v>
      </c>
      <c r="E65" s="45"/>
      <c r="F65" s="46"/>
      <c r="G65" s="46"/>
      <c r="H65" s="46"/>
      <c r="I65" s="46"/>
      <c r="J65" s="46"/>
      <c r="K65" s="18">
        <f t="shared" si="13"/>
        <v>0</v>
      </c>
      <c r="L65" s="19">
        <f t="shared" si="14"/>
        <v>-2</v>
      </c>
      <c r="M65" s="20">
        <f t="shared" si="15"/>
        <v>0</v>
      </c>
    </row>
    <row r="66" spans="1:13" ht="12.75" hidden="1">
      <c r="A66" s="7">
        <f t="shared" si="11"/>
        <v>0</v>
      </c>
      <c r="B66" s="7">
        <f t="shared" si="11"/>
        <v>0</v>
      </c>
      <c r="C66" s="7">
        <f t="shared" si="11"/>
        <v>0</v>
      </c>
      <c r="D66" s="17">
        <f t="shared" si="12"/>
        <v>5</v>
      </c>
      <c r="E66" s="45"/>
      <c r="F66" s="46"/>
      <c r="G66" s="46"/>
      <c r="H66" s="46"/>
      <c r="I66" s="46"/>
      <c r="J66" s="46"/>
      <c r="K66" s="18">
        <f t="shared" si="13"/>
        <v>0</v>
      </c>
      <c r="L66" s="19">
        <f t="shared" si="14"/>
        <v>-2</v>
      </c>
      <c r="M66" s="20">
        <f t="shared" si="15"/>
        <v>0</v>
      </c>
    </row>
    <row r="67" spans="1:13" ht="12.75" hidden="1">
      <c r="A67" s="7">
        <f t="shared" si="11"/>
        <v>0</v>
      </c>
      <c r="B67" s="7">
        <f t="shared" si="11"/>
        <v>0</v>
      </c>
      <c r="C67" s="7">
        <f t="shared" si="11"/>
        <v>0</v>
      </c>
      <c r="D67" s="17">
        <f t="shared" si="12"/>
        <v>5</v>
      </c>
      <c r="E67" s="45"/>
      <c r="F67" s="46"/>
      <c r="G67" s="46"/>
      <c r="H67" s="46"/>
      <c r="I67" s="46"/>
      <c r="J67" s="46"/>
      <c r="K67" s="18">
        <f t="shared" si="13"/>
        <v>0</v>
      </c>
      <c r="L67" s="19">
        <f t="shared" si="14"/>
        <v>-2</v>
      </c>
      <c r="M67" s="20">
        <f t="shared" si="15"/>
        <v>0</v>
      </c>
    </row>
    <row r="68" spans="1:13" ht="12.75" hidden="1">
      <c r="A68" s="7">
        <f t="shared" si="11"/>
        <v>0</v>
      </c>
      <c r="B68" s="7">
        <f t="shared" si="11"/>
        <v>0</v>
      </c>
      <c r="C68" s="7">
        <f t="shared" si="11"/>
        <v>0</v>
      </c>
      <c r="D68" s="17">
        <f t="shared" si="12"/>
        <v>5</v>
      </c>
      <c r="E68" s="45"/>
      <c r="F68" s="46"/>
      <c r="G68" s="46"/>
      <c r="H68" s="46"/>
      <c r="I68" s="46"/>
      <c r="J68" s="46"/>
      <c r="K68" s="18">
        <f t="shared" si="13"/>
        <v>0</v>
      </c>
      <c r="L68" s="19">
        <f t="shared" si="14"/>
        <v>-2</v>
      </c>
      <c r="M68" s="20">
        <f t="shared" si="15"/>
        <v>0</v>
      </c>
    </row>
    <row r="69" spans="1:13" ht="12.75" hidden="1">
      <c r="A69" s="7">
        <f t="shared" si="11"/>
        <v>0</v>
      </c>
      <c r="B69" s="7">
        <f t="shared" si="11"/>
        <v>0</v>
      </c>
      <c r="C69" s="7">
        <f t="shared" si="11"/>
        <v>0</v>
      </c>
      <c r="D69" s="17">
        <f t="shared" si="12"/>
        <v>5</v>
      </c>
      <c r="E69" s="45"/>
      <c r="F69" s="46"/>
      <c r="G69" s="46"/>
      <c r="H69" s="46"/>
      <c r="I69" s="46"/>
      <c r="J69" s="46"/>
      <c r="K69" s="18">
        <f t="shared" si="13"/>
        <v>0</v>
      </c>
      <c r="L69" s="19">
        <f t="shared" si="14"/>
        <v>-2</v>
      </c>
      <c r="M69" s="20">
        <f t="shared" si="15"/>
        <v>0</v>
      </c>
    </row>
    <row r="70" spans="1:13" ht="12.75" hidden="1">
      <c r="A70" s="7">
        <f t="shared" si="11"/>
        <v>0</v>
      </c>
      <c r="B70" s="7">
        <f t="shared" si="11"/>
        <v>0</v>
      </c>
      <c r="C70" s="7">
        <f t="shared" si="11"/>
        <v>0</v>
      </c>
      <c r="D70" s="17">
        <f t="shared" si="12"/>
        <v>5</v>
      </c>
      <c r="E70" s="45"/>
      <c r="F70" s="46"/>
      <c r="G70" s="46"/>
      <c r="H70" s="46"/>
      <c r="I70" s="46"/>
      <c r="J70" s="46"/>
      <c r="K70" s="18">
        <f t="shared" si="13"/>
        <v>0</v>
      </c>
      <c r="L70" s="19">
        <f t="shared" si="14"/>
        <v>-2</v>
      </c>
      <c r="M70" s="20">
        <f t="shared" si="15"/>
        <v>0</v>
      </c>
    </row>
    <row r="71" spans="1:13" ht="12.75">
      <c r="A71" s="71"/>
      <c r="B71" s="75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3" spans="1:14" s="25" customFormat="1" ht="25.5">
      <c r="A73" s="28" t="s">
        <v>0</v>
      </c>
      <c r="B73" s="35" t="s">
        <v>195</v>
      </c>
      <c r="C73" s="29" t="s">
        <v>1</v>
      </c>
      <c r="D73" s="3" t="s">
        <v>2</v>
      </c>
      <c r="E73" s="32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3" t="s">
        <v>8</v>
      </c>
      <c r="K73" s="3" t="s">
        <v>9</v>
      </c>
      <c r="L73" s="3"/>
      <c r="M73" s="3" t="s">
        <v>10</v>
      </c>
      <c r="N73" s="29" t="s">
        <v>9</v>
      </c>
    </row>
    <row r="74" spans="1:14" ht="12.75">
      <c r="A74" s="30">
        <f aca="true" t="shared" si="19" ref="A74:C82">+A50</f>
        <v>605</v>
      </c>
      <c r="B74" s="30" t="str">
        <f t="shared" si="19"/>
        <v>Luke Price</v>
      </c>
      <c r="C74" s="30" t="str">
        <f t="shared" si="19"/>
        <v>West Street</v>
      </c>
      <c r="D74" s="31">
        <f aca="true" t="shared" si="20" ref="D74:D79">RANK(M74,M$74:M$94,0)</f>
        <v>3</v>
      </c>
      <c r="E74" s="45">
        <v>2.3</v>
      </c>
      <c r="F74" s="46">
        <v>7.7</v>
      </c>
      <c r="G74" s="46">
        <v>7.5</v>
      </c>
      <c r="H74" s="46">
        <v>7.5</v>
      </c>
      <c r="I74" s="46">
        <v>7.7</v>
      </c>
      <c r="J74" s="46">
        <v>7.6</v>
      </c>
      <c r="K74" s="33">
        <f aca="true" t="shared" si="21" ref="K74:K94">SUM(F74:J74)-(MAX(F74:J74)+MIN(F74:J74))</f>
        <v>22.8</v>
      </c>
      <c r="L74" s="33">
        <f aca="true" t="shared" si="22" ref="L74:L94">COUNT(F74:J74)-2</f>
        <v>3</v>
      </c>
      <c r="M74" s="33">
        <f aca="true" t="shared" si="23" ref="M74:M94">SUM(K74*3)/L74+E74</f>
        <v>25.1</v>
      </c>
      <c r="N74" s="34">
        <f aca="true" t="shared" si="24" ref="N74:N94">M50+M74</f>
        <v>50.10000000000001</v>
      </c>
    </row>
    <row r="75" spans="1:14" ht="12.75" hidden="1">
      <c r="A75" s="30">
        <f t="shared" si="19"/>
        <v>0</v>
      </c>
      <c r="B75" s="30">
        <f t="shared" si="19"/>
        <v>0</v>
      </c>
      <c r="C75" s="30">
        <f t="shared" si="19"/>
        <v>0</v>
      </c>
      <c r="D75" s="31">
        <f t="shared" si="20"/>
        <v>5</v>
      </c>
      <c r="E75" s="45"/>
      <c r="F75" s="46"/>
      <c r="G75" s="46"/>
      <c r="H75" s="46"/>
      <c r="I75" s="46"/>
      <c r="J75" s="46"/>
      <c r="K75" s="33">
        <f aca="true" t="shared" si="25" ref="K75:K81">SUM(F75:J75)-(MAX(F75:J75)+MIN(F75:J75))</f>
        <v>0</v>
      </c>
      <c r="L75" s="33">
        <f aca="true" t="shared" si="26" ref="L75:L81">COUNT(F75:J75)-2</f>
        <v>-2</v>
      </c>
      <c r="M75" s="33">
        <f aca="true" t="shared" si="27" ref="M75:M81">SUM(K75*3)/L75+E75</f>
        <v>0</v>
      </c>
      <c r="N75" s="34">
        <f aca="true" t="shared" si="28" ref="N75:N81">M51+M75</f>
        <v>0</v>
      </c>
    </row>
    <row r="76" spans="1:14" ht="12.75">
      <c r="A76" s="30">
        <f t="shared" si="19"/>
        <v>607</v>
      </c>
      <c r="B76" s="30" t="str">
        <f t="shared" si="19"/>
        <v>James Cooper</v>
      </c>
      <c r="C76" s="30" t="str">
        <f t="shared" si="19"/>
        <v>Wakefield</v>
      </c>
      <c r="D76" s="31">
        <f t="shared" si="20"/>
        <v>1</v>
      </c>
      <c r="E76" s="45">
        <v>3.3</v>
      </c>
      <c r="F76" s="46">
        <v>7.9</v>
      </c>
      <c r="G76" s="46">
        <v>8</v>
      </c>
      <c r="H76" s="46">
        <v>8.2</v>
      </c>
      <c r="I76" s="46">
        <v>8.2</v>
      </c>
      <c r="J76" s="46">
        <v>8.1</v>
      </c>
      <c r="K76" s="33">
        <f t="shared" si="25"/>
        <v>24.299999999999997</v>
      </c>
      <c r="L76" s="33">
        <f t="shared" si="26"/>
        <v>3</v>
      </c>
      <c r="M76" s="33">
        <f t="shared" si="27"/>
        <v>27.599999999999998</v>
      </c>
      <c r="N76" s="34">
        <f t="shared" si="28"/>
        <v>54.8</v>
      </c>
    </row>
    <row r="77" spans="1:14" ht="12.75">
      <c r="A77" s="30">
        <f t="shared" si="19"/>
        <v>608</v>
      </c>
      <c r="B77" s="30" t="str">
        <f t="shared" si="19"/>
        <v>Kristoff Willerton</v>
      </c>
      <c r="C77" s="30" t="str">
        <f t="shared" si="19"/>
        <v>Andover</v>
      </c>
      <c r="D77" s="31">
        <f t="shared" si="20"/>
        <v>2</v>
      </c>
      <c r="E77" s="45">
        <v>4.7</v>
      </c>
      <c r="F77" s="46">
        <v>7.4</v>
      </c>
      <c r="G77" s="46">
        <v>7.4</v>
      </c>
      <c r="H77" s="46">
        <v>7.6</v>
      </c>
      <c r="I77" s="46">
        <v>7.4</v>
      </c>
      <c r="J77" s="46">
        <v>7.6</v>
      </c>
      <c r="K77" s="33">
        <f t="shared" si="25"/>
        <v>22.4</v>
      </c>
      <c r="L77" s="33">
        <f t="shared" si="26"/>
        <v>3</v>
      </c>
      <c r="M77" s="33">
        <f t="shared" si="27"/>
        <v>27.099999999999994</v>
      </c>
      <c r="N77" s="34">
        <f t="shared" si="28"/>
        <v>59.49999999999999</v>
      </c>
    </row>
    <row r="78" spans="1:14" ht="12.75" hidden="1">
      <c r="A78" s="30">
        <f t="shared" si="19"/>
        <v>609</v>
      </c>
      <c r="B78" s="30">
        <f t="shared" si="19"/>
        <v>0</v>
      </c>
      <c r="C78" s="30">
        <f t="shared" si="19"/>
        <v>0</v>
      </c>
      <c r="D78" s="31">
        <f t="shared" si="20"/>
        <v>5</v>
      </c>
      <c r="E78" s="45"/>
      <c r="F78" s="46"/>
      <c r="G78" s="46"/>
      <c r="H78" s="46"/>
      <c r="I78" s="46"/>
      <c r="J78" s="46"/>
      <c r="K78" s="33">
        <f t="shared" si="25"/>
        <v>0</v>
      </c>
      <c r="L78" s="33">
        <f t="shared" si="26"/>
        <v>-2</v>
      </c>
      <c r="M78" s="33">
        <f t="shared" si="27"/>
        <v>0</v>
      </c>
      <c r="N78" s="34">
        <f t="shared" si="28"/>
        <v>0</v>
      </c>
    </row>
    <row r="79" spans="1:14" ht="12.75">
      <c r="A79" s="30">
        <f t="shared" si="19"/>
        <v>610</v>
      </c>
      <c r="B79" s="30" t="str">
        <f t="shared" si="19"/>
        <v>William Savage</v>
      </c>
      <c r="C79" s="30" t="str">
        <f t="shared" si="19"/>
        <v>Bromley</v>
      </c>
      <c r="D79" s="31">
        <f t="shared" si="20"/>
        <v>4</v>
      </c>
      <c r="E79" s="45">
        <v>1.9</v>
      </c>
      <c r="F79" s="46">
        <v>7.6</v>
      </c>
      <c r="G79" s="46">
        <v>7.7</v>
      </c>
      <c r="H79" s="46">
        <v>7.9</v>
      </c>
      <c r="I79" s="46">
        <v>7.8</v>
      </c>
      <c r="J79" s="46">
        <v>7.6</v>
      </c>
      <c r="K79" s="33">
        <f t="shared" si="25"/>
        <v>23.1</v>
      </c>
      <c r="L79" s="33">
        <f t="shared" si="26"/>
        <v>3</v>
      </c>
      <c r="M79" s="33">
        <f t="shared" si="27"/>
        <v>25.000000000000004</v>
      </c>
      <c r="N79" s="34">
        <f t="shared" si="28"/>
        <v>53.30000000000001</v>
      </c>
    </row>
    <row r="80" spans="1:14" ht="12.75" hidden="1">
      <c r="A80" s="30">
        <f t="shared" si="19"/>
        <v>0</v>
      </c>
      <c r="B80" s="30">
        <f t="shared" si="19"/>
        <v>0</v>
      </c>
      <c r="C80" s="30">
        <f t="shared" si="19"/>
        <v>0</v>
      </c>
      <c r="D80" s="31">
        <f aca="true" t="shared" si="29" ref="D80:D94">RANK(N80,N$74:N$94,0)</f>
        <v>5</v>
      </c>
      <c r="E80" s="45"/>
      <c r="F80" s="46"/>
      <c r="G80" s="46"/>
      <c r="H80" s="46"/>
      <c r="I80" s="46"/>
      <c r="J80" s="46"/>
      <c r="K80" s="33">
        <f t="shared" si="25"/>
        <v>0</v>
      </c>
      <c r="L80" s="33">
        <f t="shared" si="26"/>
        <v>-2</v>
      </c>
      <c r="M80" s="33">
        <f t="shared" si="27"/>
        <v>0</v>
      </c>
      <c r="N80" s="34">
        <f t="shared" si="28"/>
        <v>0</v>
      </c>
    </row>
    <row r="81" spans="1:14" ht="12.75" hidden="1">
      <c r="A81" s="30">
        <f t="shared" si="19"/>
        <v>0</v>
      </c>
      <c r="B81" s="30">
        <f t="shared" si="19"/>
        <v>0</v>
      </c>
      <c r="C81" s="30">
        <f t="shared" si="19"/>
        <v>0</v>
      </c>
      <c r="D81" s="31">
        <f t="shared" si="29"/>
        <v>5</v>
      </c>
      <c r="E81" s="45"/>
      <c r="F81" s="46"/>
      <c r="G81" s="46"/>
      <c r="H81" s="46"/>
      <c r="I81" s="46"/>
      <c r="J81" s="46"/>
      <c r="K81" s="33">
        <f t="shared" si="25"/>
        <v>0</v>
      </c>
      <c r="L81" s="33">
        <f t="shared" si="26"/>
        <v>-2</v>
      </c>
      <c r="M81" s="33">
        <f t="shared" si="27"/>
        <v>0</v>
      </c>
      <c r="N81" s="34">
        <f t="shared" si="28"/>
        <v>0</v>
      </c>
    </row>
    <row r="82" spans="1:14" ht="12.75" hidden="1">
      <c r="A82" s="30">
        <f t="shared" si="19"/>
        <v>0</v>
      </c>
      <c r="B82" s="30">
        <f t="shared" si="19"/>
        <v>0</v>
      </c>
      <c r="C82" s="30">
        <f t="shared" si="19"/>
        <v>0</v>
      </c>
      <c r="D82" s="31">
        <f t="shared" si="29"/>
        <v>5</v>
      </c>
      <c r="E82" s="45"/>
      <c r="F82" s="46"/>
      <c r="G82" s="46"/>
      <c r="H82" s="46"/>
      <c r="I82" s="46"/>
      <c r="J82" s="46"/>
      <c r="K82" s="33">
        <f t="shared" si="21"/>
        <v>0</v>
      </c>
      <c r="L82" s="33">
        <f t="shared" si="22"/>
        <v>-2</v>
      </c>
      <c r="M82" s="33">
        <f t="shared" si="23"/>
        <v>0</v>
      </c>
      <c r="N82" s="34">
        <f t="shared" si="24"/>
        <v>0</v>
      </c>
    </row>
    <row r="83" spans="1:14" ht="12.75" hidden="1">
      <c r="A83" s="30" t="s">
        <v>99</v>
      </c>
      <c r="B83" s="30">
        <f aca="true" t="shared" si="30" ref="B83:C94">+B59</f>
        <v>0</v>
      </c>
      <c r="C83" s="30">
        <f t="shared" si="30"/>
        <v>0</v>
      </c>
      <c r="D83" s="31">
        <f t="shared" si="29"/>
        <v>5</v>
      </c>
      <c r="E83" s="45"/>
      <c r="F83" s="46"/>
      <c r="G83" s="46"/>
      <c r="H83" s="46"/>
      <c r="I83" s="46"/>
      <c r="J83" s="46"/>
      <c r="K83" s="33">
        <f t="shared" si="21"/>
        <v>0</v>
      </c>
      <c r="L83" s="33">
        <f t="shared" si="22"/>
        <v>-2</v>
      </c>
      <c r="M83" s="33">
        <f t="shared" si="23"/>
        <v>0</v>
      </c>
      <c r="N83" s="34">
        <f t="shared" si="24"/>
        <v>0</v>
      </c>
    </row>
    <row r="84" spans="1:14" ht="12.75" hidden="1">
      <c r="A84" s="30">
        <f aca="true" t="shared" si="31" ref="A84:A94">+A60</f>
        <v>0</v>
      </c>
      <c r="B84" s="30">
        <f t="shared" si="30"/>
        <v>0</v>
      </c>
      <c r="C84" s="30">
        <f t="shared" si="30"/>
        <v>0</v>
      </c>
      <c r="D84" s="31">
        <f t="shared" si="29"/>
        <v>5</v>
      </c>
      <c r="E84" s="45"/>
      <c r="F84" s="46"/>
      <c r="G84" s="46"/>
      <c r="H84" s="46"/>
      <c r="I84" s="46"/>
      <c r="J84" s="46"/>
      <c r="K84" s="33">
        <f t="shared" si="21"/>
        <v>0</v>
      </c>
      <c r="L84" s="33">
        <f t="shared" si="22"/>
        <v>-2</v>
      </c>
      <c r="M84" s="33">
        <f t="shared" si="23"/>
        <v>0</v>
      </c>
      <c r="N84" s="34">
        <f t="shared" si="24"/>
        <v>0</v>
      </c>
    </row>
    <row r="85" spans="1:14" ht="12.75" hidden="1">
      <c r="A85" s="30">
        <f t="shared" si="31"/>
        <v>0</v>
      </c>
      <c r="B85" s="30">
        <f t="shared" si="30"/>
        <v>0</v>
      </c>
      <c r="C85" s="30">
        <f t="shared" si="30"/>
        <v>0</v>
      </c>
      <c r="D85" s="31">
        <f t="shared" si="29"/>
        <v>5</v>
      </c>
      <c r="E85" s="45"/>
      <c r="F85" s="46"/>
      <c r="G85" s="46"/>
      <c r="H85" s="46"/>
      <c r="I85" s="46"/>
      <c r="J85" s="46"/>
      <c r="K85" s="33">
        <f t="shared" si="21"/>
        <v>0</v>
      </c>
      <c r="L85" s="33">
        <f t="shared" si="22"/>
        <v>-2</v>
      </c>
      <c r="M85" s="33">
        <f t="shared" si="23"/>
        <v>0</v>
      </c>
      <c r="N85" s="34">
        <f t="shared" si="24"/>
        <v>0</v>
      </c>
    </row>
    <row r="86" spans="1:14" ht="12.75" hidden="1">
      <c r="A86" s="30">
        <f t="shared" si="31"/>
        <v>0</v>
      </c>
      <c r="B86" s="30">
        <f t="shared" si="30"/>
        <v>0</v>
      </c>
      <c r="C86" s="30">
        <f t="shared" si="30"/>
        <v>0</v>
      </c>
      <c r="D86" s="31">
        <f t="shared" si="29"/>
        <v>5</v>
      </c>
      <c r="E86" s="45"/>
      <c r="F86" s="46"/>
      <c r="G86" s="46"/>
      <c r="H86" s="46"/>
      <c r="I86" s="46"/>
      <c r="J86" s="46"/>
      <c r="K86" s="33">
        <f t="shared" si="21"/>
        <v>0</v>
      </c>
      <c r="L86" s="33">
        <f t="shared" si="22"/>
        <v>-2</v>
      </c>
      <c r="M86" s="33">
        <f t="shared" si="23"/>
        <v>0</v>
      </c>
      <c r="N86" s="34">
        <f t="shared" si="24"/>
        <v>0</v>
      </c>
    </row>
    <row r="87" spans="1:14" ht="12.75" hidden="1">
      <c r="A87" s="30">
        <f t="shared" si="31"/>
        <v>0</v>
      </c>
      <c r="B87" s="30">
        <f t="shared" si="30"/>
        <v>0</v>
      </c>
      <c r="C87" s="30">
        <f t="shared" si="30"/>
        <v>0</v>
      </c>
      <c r="D87" s="31">
        <f t="shared" si="29"/>
        <v>5</v>
      </c>
      <c r="E87" s="45"/>
      <c r="F87" s="46"/>
      <c r="G87" s="46"/>
      <c r="H87" s="46"/>
      <c r="I87" s="46"/>
      <c r="J87" s="46"/>
      <c r="K87" s="33">
        <f t="shared" si="21"/>
        <v>0</v>
      </c>
      <c r="L87" s="33">
        <f t="shared" si="22"/>
        <v>-2</v>
      </c>
      <c r="M87" s="33">
        <f t="shared" si="23"/>
        <v>0</v>
      </c>
      <c r="N87" s="34">
        <f t="shared" si="24"/>
        <v>0</v>
      </c>
    </row>
    <row r="88" spans="1:14" ht="12.75" hidden="1">
      <c r="A88" s="30">
        <f t="shared" si="31"/>
        <v>0</v>
      </c>
      <c r="B88" s="30">
        <f t="shared" si="30"/>
        <v>0</v>
      </c>
      <c r="C88" s="30">
        <f t="shared" si="30"/>
        <v>0</v>
      </c>
      <c r="D88" s="31">
        <f t="shared" si="29"/>
        <v>5</v>
      </c>
      <c r="E88" s="45"/>
      <c r="F88" s="46"/>
      <c r="G88" s="46"/>
      <c r="H88" s="46"/>
      <c r="I88" s="46"/>
      <c r="J88" s="46"/>
      <c r="K88" s="33">
        <f t="shared" si="21"/>
        <v>0</v>
      </c>
      <c r="L88" s="33">
        <f t="shared" si="22"/>
        <v>-2</v>
      </c>
      <c r="M88" s="33">
        <f t="shared" si="23"/>
        <v>0</v>
      </c>
      <c r="N88" s="34">
        <f t="shared" si="24"/>
        <v>0</v>
      </c>
    </row>
    <row r="89" spans="1:14" ht="12.75" hidden="1">
      <c r="A89" s="30">
        <f t="shared" si="31"/>
        <v>0</v>
      </c>
      <c r="B89" s="30">
        <f t="shared" si="30"/>
        <v>0</v>
      </c>
      <c r="C89" s="30">
        <f t="shared" si="30"/>
        <v>0</v>
      </c>
      <c r="D89" s="31">
        <f t="shared" si="29"/>
        <v>5</v>
      </c>
      <c r="E89" s="45"/>
      <c r="F89" s="46"/>
      <c r="G89" s="46"/>
      <c r="H89" s="46"/>
      <c r="I89" s="46"/>
      <c r="J89" s="46"/>
      <c r="K89" s="33">
        <f t="shared" si="21"/>
        <v>0</v>
      </c>
      <c r="L89" s="33">
        <f t="shared" si="22"/>
        <v>-2</v>
      </c>
      <c r="M89" s="33">
        <f t="shared" si="23"/>
        <v>0</v>
      </c>
      <c r="N89" s="34">
        <f t="shared" si="24"/>
        <v>0</v>
      </c>
    </row>
    <row r="90" spans="1:14" ht="12.75" hidden="1">
      <c r="A90" s="30">
        <f t="shared" si="31"/>
        <v>0</v>
      </c>
      <c r="B90" s="30">
        <f t="shared" si="30"/>
        <v>0</v>
      </c>
      <c r="C90" s="30">
        <f t="shared" si="30"/>
        <v>0</v>
      </c>
      <c r="D90" s="31">
        <f t="shared" si="29"/>
        <v>5</v>
      </c>
      <c r="E90" s="45"/>
      <c r="F90" s="46"/>
      <c r="G90" s="46"/>
      <c r="H90" s="46"/>
      <c r="I90" s="46"/>
      <c r="J90" s="46"/>
      <c r="K90" s="33">
        <f t="shared" si="21"/>
        <v>0</v>
      </c>
      <c r="L90" s="33">
        <f t="shared" si="22"/>
        <v>-2</v>
      </c>
      <c r="M90" s="33">
        <f t="shared" si="23"/>
        <v>0</v>
      </c>
      <c r="N90" s="34">
        <f t="shared" si="24"/>
        <v>0</v>
      </c>
    </row>
    <row r="91" spans="1:14" ht="12.75" hidden="1">
      <c r="A91" s="30">
        <f t="shared" si="31"/>
        <v>0</v>
      </c>
      <c r="B91" s="30">
        <f t="shared" si="30"/>
        <v>0</v>
      </c>
      <c r="C91" s="30">
        <f t="shared" si="30"/>
        <v>0</v>
      </c>
      <c r="D91" s="31">
        <f t="shared" si="29"/>
        <v>5</v>
      </c>
      <c r="E91" s="45"/>
      <c r="F91" s="46"/>
      <c r="G91" s="46"/>
      <c r="H91" s="46"/>
      <c r="I91" s="46"/>
      <c r="J91" s="46"/>
      <c r="K91" s="33">
        <f t="shared" si="21"/>
        <v>0</v>
      </c>
      <c r="L91" s="33">
        <f t="shared" si="22"/>
        <v>-2</v>
      </c>
      <c r="M91" s="33">
        <f t="shared" si="23"/>
        <v>0</v>
      </c>
      <c r="N91" s="34">
        <f t="shared" si="24"/>
        <v>0</v>
      </c>
    </row>
    <row r="92" spans="1:14" ht="12.75" hidden="1">
      <c r="A92" s="30">
        <f t="shared" si="31"/>
        <v>0</v>
      </c>
      <c r="B92" s="30">
        <f t="shared" si="30"/>
        <v>0</v>
      </c>
      <c r="C92" s="30">
        <f t="shared" si="30"/>
        <v>0</v>
      </c>
      <c r="D92" s="31">
        <f t="shared" si="29"/>
        <v>5</v>
      </c>
      <c r="E92" s="45"/>
      <c r="F92" s="46"/>
      <c r="G92" s="46"/>
      <c r="H92" s="46"/>
      <c r="I92" s="46"/>
      <c r="J92" s="46"/>
      <c r="K92" s="33">
        <f t="shared" si="21"/>
        <v>0</v>
      </c>
      <c r="L92" s="33">
        <f t="shared" si="22"/>
        <v>-2</v>
      </c>
      <c r="M92" s="33">
        <f t="shared" si="23"/>
        <v>0</v>
      </c>
      <c r="N92" s="34">
        <f t="shared" si="24"/>
        <v>0</v>
      </c>
    </row>
    <row r="93" spans="1:14" ht="12.75" hidden="1">
      <c r="A93" s="30">
        <f t="shared" si="31"/>
        <v>0</v>
      </c>
      <c r="B93" s="30">
        <f t="shared" si="30"/>
        <v>0</v>
      </c>
      <c r="C93" s="30">
        <f t="shared" si="30"/>
        <v>0</v>
      </c>
      <c r="D93" s="31">
        <f t="shared" si="29"/>
        <v>5</v>
      </c>
      <c r="E93" s="45"/>
      <c r="F93" s="46"/>
      <c r="G93" s="46"/>
      <c r="H93" s="46"/>
      <c r="I93" s="46"/>
      <c r="J93" s="46"/>
      <c r="K93" s="33">
        <f t="shared" si="21"/>
        <v>0</v>
      </c>
      <c r="L93" s="33">
        <f t="shared" si="22"/>
        <v>-2</v>
      </c>
      <c r="M93" s="33">
        <f t="shared" si="23"/>
        <v>0</v>
      </c>
      <c r="N93" s="34">
        <f t="shared" si="24"/>
        <v>0</v>
      </c>
    </row>
    <row r="94" spans="1:14" ht="12.75" hidden="1">
      <c r="A94" s="30">
        <f t="shared" si="31"/>
        <v>0</v>
      </c>
      <c r="B94" s="30">
        <f t="shared" si="30"/>
        <v>0</v>
      </c>
      <c r="C94" s="30">
        <f t="shared" si="30"/>
        <v>0</v>
      </c>
      <c r="D94" s="31">
        <f t="shared" si="29"/>
        <v>5</v>
      </c>
      <c r="E94" s="45"/>
      <c r="F94" s="46"/>
      <c r="G94" s="46"/>
      <c r="H94" s="46"/>
      <c r="I94" s="46"/>
      <c r="J94" s="46"/>
      <c r="K94" s="33">
        <f t="shared" si="21"/>
        <v>0</v>
      </c>
      <c r="L94" s="33">
        <f t="shared" si="22"/>
        <v>-2</v>
      </c>
      <c r="M94" s="33">
        <f t="shared" si="23"/>
        <v>0</v>
      </c>
      <c r="N94" s="34">
        <f t="shared" si="24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120" zoomScaleNormal="120" zoomScalePageLayoutView="0" workbookViewId="0" topLeftCell="A1">
      <selection activeCell="B97" sqref="B97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6.851562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12.75">
      <c r="A1" s="99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5.5">
      <c r="A2" s="1" t="s">
        <v>0</v>
      </c>
      <c r="B2" s="2" t="s">
        <v>109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8</v>
      </c>
      <c r="K2" s="98" t="s">
        <v>9</v>
      </c>
      <c r="L2" s="98"/>
      <c r="M2" s="81" t="s">
        <v>10</v>
      </c>
    </row>
    <row r="3" spans="1:13" ht="21" customHeight="1">
      <c r="A3" s="21">
        <v>615</v>
      </c>
      <c r="B3" s="22" t="s">
        <v>165</v>
      </c>
      <c r="C3" s="22" t="s">
        <v>154</v>
      </c>
      <c r="D3" s="9">
        <f aca="true" t="shared" si="0" ref="D3:D23">RANK(M3,M$3:M$23,0)</f>
        <v>3</v>
      </c>
      <c r="E3" s="45">
        <v>2.3</v>
      </c>
      <c r="F3" s="46">
        <v>7.5</v>
      </c>
      <c r="G3" s="46">
        <v>7.5</v>
      </c>
      <c r="H3" s="46">
        <v>7.6</v>
      </c>
      <c r="I3" s="46">
        <v>7.4</v>
      </c>
      <c r="J3" s="46">
        <v>7.6</v>
      </c>
      <c r="K3" s="10">
        <f aca="true" t="shared" si="1" ref="K3:K23">SUM(F3:J3)-(MAX(F3:J3)+MIN(F3:J3))</f>
        <v>22.6</v>
      </c>
      <c r="L3" s="11">
        <f aca="true" t="shared" si="2" ref="L3:L23">COUNT(F3:J3)-2</f>
        <v>3</v>
      </c>
      <c r="M3" s="12">
        <f aca="true" t="shared" si="3" ref="M3:M23">SUM(K3*3)/L3+E3</f>
        <v>24.900000000000006</v>
      </c>
    </row>
    <row r="4" spans="1:13" ht="12.75">
      <c r="A4" s="23"/>
      <c r="B4" s="24"/>
      <c r="C4" s="24"/>
      <c r="D4" s="9"/>
      <c r="E4" s="45"/>
      <c r="F4" s="46"/>
      <c r="G4" s="46"/>
      <c r="H4" s="46"/>
      <c r="I4" s="46"/>
      <c r="J4" s="46"/>
      <c r="K4" s="10">
        <f t="shared" si="1"/>
        <v>0</v>
      </c>
      <c r="L4" s="11">
        <f t="shared" si="2"/>
        <v>-2</v>
      </c>
      <c r="M4" s="12">
        <f t="shared" si="3"/>
        <v>0</v>
      </c>
    </row>
    <row r="5" spans="1:13" ht="12.75" customHeight="1">
      <c r="A5" s="23">
        <v>617</v>
      </c>
      <c r="B5" s="24" t="s">
        <v>108</v>
      </c>
      <c r="C5" s="24" t="s">
        <v>101</v>
      </c>
      <c r="D5" s="9">
        <f t="shared" si="0"/>
        <v>2</v>
      </c>
      <c r="E5" s="45">
        <v>4.1</v>
      </c>
      <c r="F5" s="46">
        <v>8.2</v>
      </c>
      <c r="G5" s="46">
        <v>8</v>
      </c>
      <c r="H5" s="46">
        <v>8.1</v>
      </c>
      <c r="I5" s="46">
        <v>8.5</v>
      </c>
      <c r="J5" s="46">
        <v>8.2</v>
      </c>
      <c r="K5" s="10">
        <f t="shared" si="1"/>
        <v>24.5</v>
      </c>
      <c r="L5" s="11">
        <f t="shared" si="2"/>
        <v>3</v>
      </c>
      <c r="M5" s="12">
        <f t="shared" si="3"/>
        <v>28.6</v>
      </c>
    </row>
    <row r="6" spans="1:13" ht="12.75">
      <c r="A6" s="23"/>
      <c r="B6" s="24"/>
      <c r="C6" s="24"/>
      <c r="D6" s="9"/>
      <c r="E6" s="45"/>
      <c r="F6" s="46"/>
      <c r="G6" s="46"/>
      <c r="H6" s="46"/>
      <c r="I6" s="46"/>
      <c r="J6" s="46"/>
      <c r="K6" s="10">
        <f t="shared" si="1"/>
        <v>0</v>
      </c>
      <c r="L6" s="11">
        <f t="shared" si="2"/>
        <v>-2</v>
      </c>
      <c r="M6" s="12">
        <f t="shared" si="3"/>
        <v>0</v>
      </c>
    </row>
    <row r="7" spans="1:13" ht="12.75">
      <c r="A7" s="23">
        <v>619</v>
      </c>
      <c r="B7" s="24" t="s">
        <v>22</v>
      </c>
      <c r="C7" s="24" t="s">
        <v>61</v>
      </c>
      <c r="D7" s="9">
        <f t="shared" si="0"/>
        <v>4</v>
      </c>
      <c r="E7" s="45">
        <v>1.9</v>
      </c>
      <c r="F7" s="46">
        <v>7.6</v>
      </c>
      <c r="G7" s="46">
        <v>7.5</v>
      </c>
      <c r="H7" s="46">
        <v>7.6</v>
      </c>
      <c r="I7" s="46">
        <v>7.4</v>
      </c>
      <c r="J7" s="46">
        <v>7.4</v>
      </c>
      <c r="K7" s="10">
        <f t="shared" si="1"/>
        <v>22.5</v>
      </c>
      <c r="L7" s="11">
        <f t="shared" si="2"/>
        <v>3</v>
      </c>
      <c r="M7" s="12">
        <f t="shared" si="3"/>
        <v>24.4</v>
      </c>
    </row>
    <row r="8" spans="1:13" ht="12.75">
      <c r="A8" s="23"/>
      <c r="B8" s="24"/>
      <c r="C8" s="24"/>
      <c r="D8" s="9"/>
      <c r="E8" s="45"/>
      <c r="F8" s="46"/>
      <c r="G8" s="46"/>
      <c r="H8" s="46"/>
      <c r="I8" s="46"/>
      <c r="J8" s="46"/>
      <c r="K8" s="10">
        <f t="shared" si="1"/>
        <v>0</v>
      </c>
      <c r="L8" s="11">
        <f t="shared" si="2"/>
        <v>-2</v>
      </c>
      <c r="M8" s="12">
        <f t="shared" si="3"/>
        <v>0</v>
      </c>
    </row>
    <row r="9" spans="1:13" ht="12.75">
      <c r="A9" s="23">
        <v>621</v>
      </c>
      <c r="B9" s="24" t="s">
        <v>107</v>
      </c>
      <c r="C9" s="24" t="s">
        <v>11</v>
      </c>
      <c r="D9" s="9">
        <f t="shared" si="0"/>
        <v>1</v>
      </c>
      <c r="E9" s="45">
        <v>6.1</v>
      </c>
      <c r="F9" s="46">
        <v>8.7</v>
      </c>
      <c r="G9" s="46">
        <v>8.6</v>
      </c>
      <c r="H9" s="46">
        <v>8.6</v>
      </c>
      <c r="I9" s="46">
        <v>8.7</v>
      </c>
      <c r="J9" s="46">
        <v>8.8</v>
      </c>
      <c r="K9" s="10">
        <f t="shared" si="1"/>
        <v>25.999999999999993</v>
      </c>
      <c r="L9" s="11">
        <f t="shared" si="2"/>
        <v>3</v>
      </c>
      <c r="M9" s="12">
        <f t="shared" si="3"/>
        <v>32.09999999999999</v>
      </c>
    </row>
    <row r="10" spans="1:13" ht="12.75">
      <c r="A10" s="23"/>
      <c r="B10" s="24"/>
      <c r="C10" s="24"/>
      <c r="D10" s="9">
        <f t="shared" si="0"/>
        <v>5</v>
      </c>
      <c r="E10" s="45"/>
      <c r="F10" s="46"/>
      <c r="G10" s="46"/>
      <c r="H10" s="46"/>
      <c r="I10" s="46"/>
      <c r="J10" s="46"/>
      <c r="K10" s="10">
        <f t="shared" si="1"/>
        <v>0</v>
      </c>
      <c r="L10" s="11">
        <f t="shared" si="2"/>
        <v>-2</v>
      </c>
      <c r="M10" s="12">
        <f t="shared" si="3"/>
        <v>0</v>
      </c>
    </row>
    <row r="11" spans="1:13" ht="12.75">
      <c r="A11" s="23"/>
      <c r="B11" s="24"/>
      <c r="C11" s="24"/>
      <c r="D11" s="9">
        <f t="shared" si="0"/>
        <v>5</v>
      </c>
      <c r="E11" s="45"/>
      <c r="F11" s="46"/>
      <c r="G11" s="46"/>
      <c r="H11" s="46"/>
      <c r="I11" s="46"/>
      <c r="J11" s="46"/>
      <c r="K11" s="10">
        <f t="shared" si="1"/>
        <v>0</v>
      </c>
      <c r="L11" s="11">
        <f t="shared" si="2"/>
        <v>-2</v>
      </c>
      <c r="M11" s="12">
        <f t="shared" si="3"/>
        <v>0</v>
      </c>
    </row>
    <row r="12" spans="1:13" ht="12.75" hidden="1">
      <c r="A12" s="23"/>
      <c r="B12" s="24"/>
      <c r="C12" s="24"/>
      <c r="D12" s="9">
        <f t="shared" si="0"/>
        <v>5</v>
      </c>
      <c r="E12" s="45"/>
      <c r="F12" s="46"/>
      <c r="G12" s="46"/>
      <c r="H12" s="46"/>
      <c r="I12" s="46"/>
      <c r="J12" s="46"/>
      <c r="K12" s="10">
        <f t="shared" si="1"/>
        <v>0</v>
      </c>
      <c r="L12" s="11">
        <f t="shared" si="2"/>
        <v>-2</v>
      </c>
      <c r="M12" s="12">
        <f t="shared" si="3"/>
        <v>0</v>
      </c>
    </row>
    <row r="13" spans="1:13" ht="12.75" hidden="1">
      <c r="A13" s="23"/>
      <c r="B13" s="24"/>
      <c r="C13" s="24"/>
      <c r="D13" s="9">
        <f t="shared" si="0"/>
        <v>5</v>
      </c>
      <c r="E13" s="45"/>
      <c r="F13" s="46"/>
      <c r="G13" s="46"/>
      <c r="H13" s="46"/>
      <c r="I13" s="46"/>
      <c r="J13" s="46"/>
      <c r="K13" s="10">
        <f t="shared" si="1"/>
        <v>0</v>
      </c>
      <c r="L13" s="11">
        <f t="shared" si="2"/>
        <v>-2</v>
      </c>
      <c r="M13" s="12">
        <f t="shared" si="3"/>
        <v>0</v>
      </c>
    </row>
    <row r="14" spans="1:13" ht="12.75" hidden="1">
      <c r="A14" s="23"/>
      <c r="B14" s="24"/>
      <c r="C14" s="24"/>
      <c r="D14" s="9">
        <f t="shared" si="0"/>
        <v>5</v>
      </c>
      <c r="E14" s="45"/>
      <c r="F14" s="46"/>
      <c r="G14" s="46"/>
      <c r="H14" s="46"/>
      <c r="I14" s="46"/>
      <c r="J14" s="46"/>
      <c r="K14" s="10">
        <f t="shared" si="1"/>
        <v>0</v>
      </c>
      <c r="L14" s="11">
        <f t="shared" si="2"/>
        <v>-2</v>
      </c>
      <c r="M14" s="12">
        <f t="shared" si="3"/>
        <v>0</v>
      </c>
    </row>
    <row r="15" spans="1:13" ht="12.75" hidden="1">
      <c r="A15" s="23"/>
      <c r="B15" s="24"/>
      <c r="C15" s="24"/>
      <c r="D15" s="9">
        <f t="shared" si="0"/>
        <v>5</v>
      </c>
      <c r="E15" s="45"/>
      <c r="F15" s="46"/>
      <c r="G15" s="46"/>
      <c r="H15" s="46"/>
      <c r="I15" s="46"/>
      <c r="J15" s="46"/>
      <c r="K15" s="10">
        <f t="shared" si="1"/>
        <v>0</v>
      </c>
      <c r="L15" s="11">
        <f t="shared" si="2"/>
        <v>-2</v>
      </c>
      <c r="M15" s="12">
        <f t="shared" si="3"/>
        <v>0</v>
      </c>
    </row>
    <row r="16" spans="1:13" ht="12.75" hidden="1">
      <c r="A16" s="23"/>
      <c r="B16" s="24"/>
      <c r="C16" s="24"/>
      <c r="D16" s="9">
        <f t="shared" si="0"/>
        <v>5</v>
      </c>
      <c r="E16" s="45"/>
      <c r="F16" s="46"/>
      <c r="G16" s="46"/>
      <c r="H16" s="46"/>
      <c r="I16" s="46"/>
      <c r="J16" s="46"/>
      <c r="K16" s="10">
        <f t="shared" si="1"/>
        <v>0</v>
      </c>
      <c r="L16" s="11">
        <f t="shared" si="2"/>
        <v>-2</v>
      </c>
      <c r="M16" s="12">
        <f t="shared" si="3"/>
        <v>0</v>
      </c>
    </row>
    <row r="17" spans="1:13" ht="12.75" hidden="1">
      <c r="A17" s="23"/>
      <c r="B17" s="24"/>
      <c r="C17" s="24"/>
      <c r="D17" s="9">
        <f t="shared" si="0"/>
        <v>5</v>
      </c>
      <c r="E17" s="45"/>
      <c r="F17" s="46"/>
      <c r="G17" s="46"/>
      <c r="H17" s="46"/>
      <c r="I17" s="46"/>
      <c r="J17" s="46"/>
      <c r="K17" s="10">
        <f t="shared" si="1"/>
        <v>0</v>
      </c>
      <c r="L17" s="11">
        <f t="shared" si="2"/>
        <v>-2</v>
      </c>
      <c r="M17" s="12">
        <f t="shared" si="3"/>
        <v>0</v>
      </c>
    </row>
    <row r="18" spans="1:13" ht="12.75" hidden="1">
      <c r="A18" s="23"/>
      <c r="B18" s="24"/>
      <c r="C18" s="24"/>
      <c r="D18" s="9">
        <f t="shared" si="0"/>
        <v>5</v>
      </c>
      <c r="E18" s="45"/>
      <c r="F18" s="46"/>
      <c r="G18" s="46"/>
      <c r="H18" s="46"/>
      <c r="I18" s="46"/>
      <c r="J18" s="46"/>
      <c r="K18" s="10">
        <f t="shared" si="1"/>
        <v>0</v>
      </c>
      <c r="L18" s="11">
        <f t="shared" si="2"/>
        <v>-2</v>
      </c>
      <c r="M18" s="12">
        <f t="shared" si="3"/>
        <v>0</v>
      </c>
    </row>
    <row r="19" spans="1:13" ht="12.75" hidden="1">
      <c r="A19" s="23"/>
      <c r="B19" s="24"/>
      <c r="C19" s="24"/>
      <c r="D19" s="9">
        <f t="shared" si="0"/>
        <v>5</v>
      </c>
      <c r="E19" s="45"/>
      <c r="F19" s="46"/>
      <c r="G19" s="46"/>
      <c r="H19" s="46"/>
      <c r="I19" s="46"/>
      <c r="J19" s="46"/>
      <c r="K19" s="10">
        <f t="shared" si="1"/>
        <v>0</v>
      </c>
      <c r="L19" s="11">
        <f t="shared" si="2"/>
        <v>-2</v>
      </c>
      <c r="M19" s="12">
        <f t="shared" si="3"/>
        <v>0</v>
      </c>
    </row>
    <row r="20" spans="1:13" ht="12.75" hidden="1">
      <c r="A20" s="23"/>
      <c r="B20" s="24"/>
      <c r="C20" s="24"/>
      <c r="D20" s="9">
        <f t="shared" si="0"/>
        <v>5</v>
      </c>
      <c r="E20" s="45"/>
      <c r="F20" s="46"/>
      <c r="G20" s="46"/>
      <c r="H20" s="46"/>
      <c r="I20" s="46"/>
      <c r="J20" s="46"/>
      <c r="K20" s="10">
        <f t="shared" si="1"/>
        <v>0</v>
      </c>
      <c r="L20" s="11">
        <f t="shared" si="2"/>
        <v>-2</v>
      </c>
      <c r="M20" s="12">
        <f t="shared" si="3"/>
        <v>0</v>
      </c>
    </row>
    <row r="21" spans="1:13" ht="12.75" hidden="1">
      <c r="A21" s="23"/>
      <c r="B21" s="24"/>
      <c r="C21" s="24"/>
      <c r="D21" s="9">
        <f t="shared" si="0"/>
        <v>5</v>
      </c>
      <c r="E21" s="45"/>
      <c r="F21" s="46"/>
      <c r="G21" s="46"/>
      <c r="H21" s="46"/>
      <c r="I21" s="46"/>
      <c r="J21" s="46"/>
      <c r="K21" s="10">
        <f t="shared" si="1"/>
        <v>0</v>
      </c>
      <c r="L21" s="11">
        <f t="shared" si="2"/>
        <v>-2</v>
      </c>
      <c r="M21" s="12">
        <f t="shared" si="3"/>
        <v>0</v>
      </c>
    </row>
    <row r="22" spans="1:13" ht="12.75" hidden="1">
      <c r="A22" s="23"/>
      <c r="B22" s="24"/>
      <c r="C22" s="24"/>
      <c r="D22" s="9">
        <f t="shared" si="0"/>
        <v>5</v>
      </c>
      <c r="E22" s="45"/>
      <c r="F22" s="46"/>
      <c r="G22" s="46"/>
      <c r="H22" s="46"/>
      <c r="I22" s="46"/>
      <c r="J22" s="46"/>
      <c r="K22" s="10">
        <f t="shared" si="1"/>
        <v>0</v>
      </c>
      <c r="L22" s="11">
        <f t="shared" si="2"/>
        <v>-2</v>
      </c>
      <c r="M22" s="12">
        <f t="shared" si="3"/>
        <v>0</v>
      </c>
    </row>
    <row r="23" spans="1:13" ht="12.75" hidden="1">
      <c r="A23" s="23"/>
      <c r="B23" s="24"/>
      <c r="C23" s="24"/>
      <c r="D23" s="9">
        <f t="shared" si="0"/>
        <v>5</v>
      </c>
      <c r="E23" s="45"/>
      <c r="F23" s="46"/>
      <c r="G23" s="46"/>
      <c r="H23" s="46"/>
      <c r="I23" s="46"/>
      <c r="J23" s="46"/>
      <c r="K23" s="10">
        <f t="shared" si="1"/>
        <v>0</v>
      </c>
      <c r="L23" s="11">
        <f t="shared" si="2"/>
        <v>-2</v>
      </c>
      <c r="M23" s="12">
        <f t="shared" si="3"/>
        <v>0</v>
      </c>
    </row>
    <row r="24" spans="1:13" ht="12.75">
      <c r="A24" s="71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4" ht="25.5">
      <c r="A25" s="1" t="s">
        <v>0</v>
      </c>
      <c r="B25" s="2" t="str">
        <f>B2</f>
        <v>Senior 
Women's Tumbling</v>
      </c>
      <c r="C25" s="1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6" t="s">
        <v>9</v>
      </c>
      <c r="L25" s="6"/>
      <c r="M25" s="3" t="s">
        <v>10</v>
      </c>
      <c r="N25" s="14" t="s">
        <v>9</v>
      </c>
    </row>
    <row r="26" spans="1:14" ht="12.75">
      <c r="A26" s="7">
        <f aca="true" t="shared" si="4" ref="A26:C46">+A3</f>
        <v>615</v>
      </c>
      <c r="B26" s="7" t="str">
        <f t="shared" si="4"/>
        <v>Samantha McGowan</v>
      </c>
      <c r="C26" s="7" t="str">
        <f t="shared" si="4"/>
        <v>Crewe &amp; Nantwich</v>
      </c>
      <c r="D26" s="9">
        <f aca="true" t="shared" si="5" ref="D26:D46">RANK(N26,N$26:N$46,0)</f>
        <v>4</v>
      </c>
      <c r="E26" s="45">
        <v>2.3</v>
      </c>
      <c r="F26" s="46">
        <v>6.4</v>
      </c>
      <c r="G26" s="46">
        <v>6.5</v>
      </c>
      <c r="H26" s="46">
        <v>6.2</v>
      </c>
      <c r="I26" s="46">
        <v>6.4</v>
      </c>
      <c r="J26" s="46">
        <v>6.6</v>
      </c>
      <c r="K26" s="10">
        <f aca="true" t="shared" si="6" ref="K26:K46">SUM(F26:J26)-(MAX(F26:J26)+MIN(F26:J26))</f>
        <v>19.3</v>
      </c>
      <c r="L26" s="11">
        <f aca="true" t="shared" si="7" ref="L26:L46">COUNT(F26:J26)-2</f>
        <v>3</v>
      </c>
      <c r="M26" s="12">
        <f aca="true" t="shared" si="8" ref="M26:M46">SUM(K26*3)/L26+E26</f>
        <v>21.6</v>
      </c>
      <c r="N26" s="15">
        <f aca="true" t="shared" si="9" ref="N26:N33">M3+M26</f>
        <v>46.50000000000001</v>
      </c>
    </row>
    <row r="27" spans="1:14" ht="12.75">
      <c r="A27" s="7">
        <f t="shared" si="4"/>
        <v>0</v>
      </c>
      <c r="B27" s="7">
        <f t="shared" si="4"/>
        <v>0</v>
      </c>
      <c r="C27" s="7">
        <f t="shared" si="4"/>
        <v>0</v>
      </c>
      <c r="D27" s="9">
        <f t="shared" si="5"/>
        <v>5</v>
      </c>
      <c r="E27" s="45"/>
      <c r="F27" s="46"/>
      <c r="G27" s="46"/>
      <c r="H27" s="46"/>
      <c r="I27" s="46"/>
      <c r="J27" s="46"/>
      <c r="K27" s="10">
        <f t="shared" si="6"/>
        <v>0</v>
      </c>
      <c r="L27" s="11">
        <f t="shared" si="7"/>
        <v>-2</v>
      </c>
      <c r="M27" s="12">
        <f t="shared" si="8"/>
        <v>0</v>
      </c>
      <c r="N27" s="15">
        <f t="shared" si="9"/>
        <v>0</v>
      </c>
    </row>
    <row r="28" spans="1:14" ht="12.75">
      <c r="A28" s="7">
        <f t="shared" si="4"/>
        <v>617</v>
      </c>
      <c r="B28" s="7" t="str">
        <f t="shared" si="4"/>
        <v>Deborah Gathercole</v>
      </c>
      <c r="C28" s="7" t="str">
        <f t="shared" si="4"/>
        <v>City of Leeds</v>
      </c>
      <c r="D28" s="9">
        <f t="shared" si="5"/>
        <v>2</v>
      </c>
      <c r="E28" s="45">
        <v>2.3</v>
      </c>
      <c r="F28" s="46">
        <v>7.3</v>
      </c>
      <c r="G28" s="46">
        <v>7.4</v>
      </c>
      <c r="H28" s="46">
        <v>7.4</v>
      </c>
      <c r="I28" s="46">
        <v>7.4</v>
      </c>
      <c r="J28" s="46">
        <v>7.6</v>
      </c>
      <c r="K28" s="10">
        <f t="shared" si="6"/>
        <v>22.200000000000003</v>
      </c>
      <c r="L28" s="11">
        <f t="shared" si="7"/>
        <v>3</v>
      </c>
      <c r="M28" s="12">
        <f t="shared" si="8"/>
        <v>24.500000000000004</v>
      </c>
      <c r="N28" s="15">
        <f t="shared" si="9"/>
        <v>53.10000000000001</v>
      </c>
    </row>
    <row r="29" spans="1:14" ht="12.75">
      <c r="A29" s="7">
        <f t="shared" si="4"/>
        <v>0</v>
      </c>
      <c r="B29" s="7">
        <f t="shared" si="4"/>
        <v>0</v>
      </c>
      <c r="C29" s="7">
        <f t="shared" si="4"/>
        <v>0</v>
      </c>
      <c r="D29" s="9">
        <f t="shared" si="5"/>
        <v>5</v>
      </c>
      <c r="E29" s="45"/>
      <c r="F29" s="46"/>
      <c r="G29" s="46"/>
      <c r="H29" s="46"/>
      <c r="I29" s="46"/>
      <c r="J29" s="46"/>
      <c r="K29" s="10">
        <f t="shared" si="6"/>
        <v>0</v>
      </c>
      <c r="L29" s="11">
        <f t="shared" si="7"/>
        <v>-2</v>
      </c>
      <c r="M29" s="12">
        <f t="shared" si="8"/>
        <v>0</v>
      </c>
      <c r="N29" s="15">
        <f t="shared" si="9"/>
        <v>0</v>
      </c>
    </row>
    <row r="30" spans="1:14" ht="12.75">
      <c r="A30" s="7">
        <f t="shared" si="4"/>
        <v>619</v>
      </c>
      <c r="B30" s="7" t="str">
        <f t="shared" si="4"/>
        <v>Helen Briggs</v>
      </c>
      <c r="C30" s="7" t="str">
        <f t="shared" si="4"/>
        <v>Southampton</v>
      </c>
      <c r="D30" s="9">
        <f t="shared" si="5"/>
        <v>3</v>
      </c>
      <c r="E30" s="45">
        <v>3</v>
      </c>
      <c r="F30" s="46">
        <v>7.4</v>
      </c>
      <c r="G30" s="46">
        <v>7.4</v>
      </c>
      <c r="H30" s="46">
        <v>7.5</v>
      </c>
      <c r="I30" s="46">
        <v>7.3</v>
      </c>
      <c r="J30" s="46">
        <v>7.3</v>
      </c>
      <c r="K30" s="10">
        <f t="shared" si="6"/>
        <v>22.099999999999998</v>
      </c>
      <c r="L30" s="11">
        <f t="shared" si="7"/>
        <v>3</v>
      </c>
      <c r="M30" s="12">
        <f t="shared" si="8"/>
        <v>25.099999999999998</v>
      </c>
      <c r="N30" s="15">
        <f t="shared" si="9"/>
        <v>49.5</v>
      </c>
    </row>
    <row r="31" spans="1:14" ht="12.75">
      <c r="A31" s="7">
        <f t="shared" si="4"/>
        <v>0</v>
      </c>
      <c r="B31" s="7">
        <f t="shared" si="4"/>
        <v>0</v>
      </c>
      <c r="C31" s="7">
        <f t="shared" si="4"/>
        <v>0</v>
      </c>
      <c r="D31" s="9">
        <f t="shared" si="5"/>
        <v>5</v>
      </c>
      <c r="E31" s="45"/>
      <c r="F31" s="46"/>
      <c r="G31" s="46"/>
      <c r="H31" s="46"/>
      <c r="I31" s="46"/>
      <c r="J31" s="46"/>
      <c r="K31" s="10">
        <f t="shared" si="6"/>
        <v>0</v>
      </c>
      <c r="L31" s="11">
        <f t="shared" si="7"/>
        <v>-2</v>
      </c>
      <c r="M31" s="12">
        <f t="shared" si="8"/>
        <v>0</v>
      </c>
      <c r="N31" s="15">
        <f t="shared" si="9"/>
        <v>0</v>
      </c>
    </row>
    <row r="32" spans="1:14" ht="12.75">
      <c r="A32" s="7">
        <f t="shared" si="4"/>
        <v>621</v>
      </c>
      <c r="B32" s="7" t="str">
        <f t="shared" si="4"/>
        <v>Rachael Letsche</v>
      </c>
      <c r="C32" s="7" t="str">
        <f t="shared" si="4"/>
        <v>Wakefield</v>
      </c>
      <c r="D32" s="9">
        <f t="shared" si="5"/>
        <v>1</v>
      </c>
      <c r="E32" s="45">
        <v>5.1</v>
      </c>
      <c r="F32" s="46">
        <v>8.7</v>
      </c>
      <c r="G32" s="46">
        <v>8.7</v>
      </c>
      <c r="H32" s="46">
        <v>8.6</v>
      </c>
      <c r="I32" s="46">
        <v>8.7</v>
      </c>
      <c r="J32" s="46">
        <v>8.5</v>
      </c>
      <c r="K32" s="10">
        <f t="shared" si="6"/>
        <v>26.000000000000004</v>
      </c>
      <c r="L32" s="11">
        <f t="shared" si="7"/>
        <v>3</v>
      </c>
      <c r="M32" s="12">
        <f t="shared" si="8"/>
        <v>31.1</v>
      </c>
      <c r="N32" s="15">
        <f t="shared" si="9"/>
        <v>63.19999999999999</v>
      </c>
    </row>
    <row r="33" spans="1:14" ht="12.75">
      <c r="A33" s="7">
        <f t="shared" si="4"/>
        <v>0</v>
      </c>
      <c r="B33" s="7">
        <f t="shared" si="4"/>
        <v>0</v>
      </c>
      <c r="C33" s="7">
        <f t="shared" si="4"/>
        <v>0</v>
      </c>
      <c r="D33" s="9">
        <f t="shared" si="5"/>
        <v>5</v>
      </c>
      <c r="E33" s="45"/>
      <c r="F33" s="46"/>
      <c r="G33" s="46"/>
      <c r="H33" s="46"/>
      <c r="I33" s="46"/>
      <c r="J33" s="46"/>
      <c r="K33" s="10">
        <f t="shared" si="6"/>
        <v>0</v>
      </c>
      <c r="L33" s="11">
        <f t="shared" si="7"/>
        <v>-2</v>
      </c>
      <c r="M33" s="12">
        <f t="shared" si="8"/>
        <v>0</v>
      </c>
      <c r="N33" s="15">
        <f t="shared" si="9"/>
        <v>0</v>
      </c>
    </row>
    <row r="34" spans="1:14" ht="12.75">
      <c r="A34" s="7">
        <f t="shared" si="4"/>
        <v>0</v>
      </c>
      <c r="B34" s="7">
        <f t="shared" si="4"/>
        <v>0</v>
      </c>
      <c r="C34" s="7">
        <f t="shared" si="4"/>
        <v>0</v>
      </c>
      <c r="D34" s="9">
        <f t="shared" si="5"/>
        <v>5</v>
      </c>
      <c r="E34" s="45"/>
      <c r="F34" s="46"/>
      <c r="G34" s="46"/>
      <c r="H34" s="46"/>
      <c r="I34" s="46"/>
      <c r="J34" s="46"/>
      <c r="K34" s="10">
        <f t="shared" si="6"/>
        <v>0</v>
      </c>
      <c r="L34" s="11">
        <f t="shared" si="7"/>
        <v>-2</v>
      </c>
      <c r="M34" s="12">
        <f t="shared" si="8"/>
        <v>0</v>
      </c>
      <c r="N34" s="15">
        <f>M12+M34</f>
        <v>0</v>
      </c>
    </row>
    <row r="35" spans="1:14" ht="12.75" hidden="1">
      <c r="A35" s="7">
        <f t="shared" si="4"/>
        <v>0</v>
      </c>
      <c r="B35" s="7">
        <f t="shared" si="4"/>
        <v>0</v>
      </c>
      <c r="C35" s="7">
        <f t="shared" si="4"/>
        <v>0</v>
      </c>
      <c r="D35" s="9">
        <f t="shared" si="5"/>
        <v>5</v>
      </c>
      <c r="E35" s="45"/>
      <c r="F35" s="46"/>
      <c r="G35" s="46"/>
      <c r="H35" s="46"/>
      <c r="I35" s="46"/>
      <c r="J35" s="46"/>
      <c r="K35" s="10">
        <f t="shared" si="6"/>
        <v>0</v>
      </c>
      <c r="L35" s="11">
        <f t="shared" si="7"/>
        <v>-2</v>
      </c>
      <c r="M35" s="12">
        <f t="shared" si="8"/>
        <v>0</v>
      </c>
      <c r="N35" s="15">
        <f>M13+M35</f>
        <v>0</v>
      </c>
    </row>
    <row r="36" spans="1:14" ht="12.75" hidden="1">
      <c r="A36" s="7">
        <f t="shared" si="4"/>
        <v>0</v>
      </c>
      <c r="B36" s="7">
        <f t="shared" si="4"/>
        <v>0</v>
      </c>
      <c r="C36" s="7">
        <f t="shared" si="4"/>
        <v>0</v>
      </c>
      <c r="D36" s="9">
        <f t="shared" si="5"/>
        <v>5</v>
      </c>
      <c r="E36" s="45"/>
      <c r="F36" s="46"/>
      <c r="G36" s="46"/>
      <c r="H36" s="46"/>
      <c r="I36" s="46"/>
      <c r="J36" s="46"/>
      <c r="K36" s="10">
        <f t="shared" si="6"/>
        <v>0</v>
      </c>
      <c r="L36" s="11">
        <f t="shared" si="7"/>
        <v>-2</v>
      </c>
      <c r="M36" s="12">
        <f t="shared" si="8"/>
        <v>0</v>
      </c>
      <c r="N36" s="15">
        <f>M14+M36</f>
        <v>0</v>
      </c>
    </row>
    <row r="37" spans="1:14" ht="12.75" hidden="1">
      <c r="A37" s="7">
        <f t="shared" si="4"/>
        <v>0</v>
      </c>
      <c r="B37" s="7">
        <f t="shared" si="4"/>
        <v>0</v>
      </c>
      <c r="C37" s="7">
        <f t="shared" si="4"/>
        <v>0</v>
      </c>
      <c r="D37" s="9">
        <f t="shared" si="5"/>
        <v>5</v>
      </c>
      <c r="E37" s="45"/>
      <c r="F37" s="46"/>
      <c r="G37" s="46"/>
      <c r="H37" s="46"/>
      <c r="I37" s="46"/>
      <c r="J37" s="46"/>
      <c r="K37" s="10">
        <f t="shared" si="6"/>
        <v>0</v>
      </c>
      <c r="L37" s="11">
        <f t="shared" si="7"/>
        <v>-2</v>
      </c>
      <c r="M37" s="12">
        <f t="shared" si="8"/>
        <v>0</v>
      </c>
      <c r="N37" s="15">
        <f aca="true" t="shared" si="10" ref="N37:N46">M14+M37</f>
        <v>0</v>
      </c>
    </row>
    <row r="38" spans="1:14" ht="12.75" hidden="1">
      <c r="A38" s="7">
        <f t="shared" si="4"/>
        <v>0</v>
      </c>
      <c r="B38" s="7">
        <f t="shared" si="4"/>
        <v>0</v>
      </c>
      <c r="C38" s="7">
        <f t="shared" si="4"/>
        <v>0</v>
      </c>
      <c r="D38" s="9">
        <f t="shared" si="5"/>
        <v>5</v>
      </c>
      <c r="E38" s="45"/>
      <c r="F38" s="46"/>
      <c r="G38" s="46"/>
      <c r="H38" s="46"/>
      <c r="I38" s="46"/>
      <c r="J38" s="46"/>
      <c r="K38" s="10">
        <f t="shared" si="6"/>
        <v>0</v>
      </c>
      <c r="L38" s="11">
        <f t="shared" si="7"/>
        <v>-2</v>
      </c>
      <c r="M38" s="12">
        <f t="shared" si="8"/>
        <v>0</v>
      </c>
      <c r="N38" s="15">
        <f t="shared" si="10"/>
        <v>0</v>
      </c>
    </row>
    <row r="39" spans="1:14" ht="12.75" hidden="1">
      <c r="A39" s="7">
        <f t="shared" si="4"/>
        <v>0</v>
      </c>
      <c r="B39" s="7">
        <f t="shared" si="4"/>
        <v>0</v>
      </c>
      <c r="C39" s="7">
        <f t="shared" si="4"/>
        <v>0</v>
      </c>
      <c r="D39" s="9">
        <f t="shared" si="5"/>
        <v>5</v>
      </c>
      <c r="E39" s="45"/>
      <c r="F39" s="46"/>
      <c r="G39" s="46"/>
      <c r="H39" s="46"/>
      <c r="I39" s="46"/>
      <c r="J39" s="46"/>
      <c r="K39" s="10">
        <f t="shared" si="6"/>
        <v>0</v>
      </c>
      <c r="L39" s="11">
        <f t="shared" si="7"/>
        <v>-2</v>
      </c>
      <c r="M39" s="12">
        <f t="shared" si="8"/>
        <v>0</v>
      </c>
      <c r="N39" s="15">
        <f t="shared" si="10"/>
        <v>0</v>
      </c>
    </row>
    <row r="40" spans="1:14" ht="12.75" hidden="1">
      <c r="A40" s="7">
        <f t="shared" si="4"/>
        <v>0</v>
      </c>
      <c r="B40" s="7">
        <f t="shared" si="4"/>
        <v>0</v>
      </c>
      <c r="C40" s="7">
        <f t="shared" si="4"/>
        <v>0</v>
      </c>
      <c r="D40" s="9">
        <f t="shared" si="5"/>
        <v>5</v>
      </c>
      <c r="E40" s="45"/>
      <c r="F40" s="46"/>
      <c r="G40" s="46"/>
      <c r="H40" s="46"/>
      <c r="I40" s="46"/>
      <c r="J40" s="46"/>
      <c r="K40" s="10">
        <f t="shared" si="6"/>
        <v>0</v>
      </c>
      <c r="L40" s="11">
        <f t="shared" si="7"/>
        <v>-2</v>
      </c>
      <c r="M40" s="12">
        <f t="shared" si="8"/>
        <v>0</v>
      </c>
      <c r="N40" s="15">
        <f t="shared" si="10"/>
        <v>0</v>
      </c>
    </row>
    <row r="41" spans="1:14" ht="12.75" hidden="1">
      <c r="A41" s="7">
        <f t="shared" si="4"/>
        <v>0</v>
      </c>
      <c r="B41" s="7">
        <f t="shared" si="4"/>
        <v>0</v>
      </c>
      <c r="C41" s="7">
        <f t="shared" si="4"/>
        <v>0</v>
      </c>
      <c r="D41" s="9">
        <f t="shared" si="5"/>
        <v>5</v>
      </c>
      <c r="E41" s="45"/>
      <c r="F41" s="46"/>
      <c r="G41" s="46"/>
      <c r="H41" s="46"/>
      <c r="I41" s="46"/>
      <c r="J41" s="46"/>
      <c r="K41" s="10">
        <f t="shared" si="6"/>
        <v>0</v>
      </c>
      <c r="L41" s="11">
        <f t="shared" si="7"/>
        <v>-2</v>
      </c>
      <c r="M41" s="12">
        <f t="shared" si="8"/>
        <v>0</v>
      </c>
      <c r="N41" s="15">
        <f t="shared" si="10"/>
        <v>0</v>
      </c>
    </row>
    <row r="42" spans="1:14" ht="12.75" hidden="1">
      <c r="A42" s="7">
        <f t="shared" si="4"/>
        <v>0</v>
      </c>
      <c r="B42" s="7">
        <f t="shared" si="4"/>
        <v>0</v>
      </c>
      <c r="C42" s="7">
        <f t="shared" si="4"/>
        <v>0</v>
      </c>
      <c r="D42" s="9">
        <f t="shared" si="5"/>
        <v>5</v>
      </c>
      <c r="E42" s="45"/>
      <c r="F42" s="46"/>
      <c r="G42" s="46"/>
      <c r="H42" s="46"/>
      <c r="I42" s="46"/>
      <c r="J42" s="46"/>
      <c r="K42" s="10">
        <f t="shared" si="6"/>
        <v>0</v>
      </c>
      <c r="L42" s="11">
        <f t="shared" si="7"/>
        <v>-2</v>
      </c>
      <c r="M42" s="12">
        <f t="shared" si="8"/>
        <v>0</v>
      </c>
      <c r="N42" s="15">
        <f t="shared" si="10"/>
        <v>0</v>
      </c>
    </row>
    <row r="43" spans="1:14" ht="12.75" hidden="1">
      <c r="A43" s="7">
        <f t="shared" si="4"/>
        <v>0</v>
      </c>
      <c r="B43" s="7">
        <f t="shared" si="4"/>
        <v>0</v>
      </c>
      <c r="C43" s="7">
        <f t="shared" si="4"/>
        <v>0</v>
      </c>
      <c r="D43" s="9">
        <f t="shared" si="5"/>
        <v>5</v>
      </c>
      <c r="E43" s="45"/>
      <c r="F43" s="46"/>
      <c r="G43" s="46"/>
      <c r="H43" s="46"/>
      <c r="I43" s="46"/>
      <c r="J43" s="46"/>
      <c r="K43" s="10">
        <f t="shared" si="6"/>
        <v>0</v>
      </c>
      <c r="L43" s="11">
        <f t="shared" si="7"/>
        <v>-2</v>
      </c>
      <c r="M43" s="12">
        <f t="shared" si="8"/>
        <v>0</v>
      </c>
      <c r="N43" s="15">
        <f t="shared" si="10"/>
        <v>0</v>
      </c>
    </row>
    <row r="44" spans="1:14" ht="12.75" hidden="1">
      <c r="A44" s="7">
        <f t="shared" si="4"/>
        <v>0</v>
      </c>
      <c r="B44" s="7">
        <f t="shared" si="4"/>
        <v>0</v>
      </c>
      <c r="C44" s="7">
        <f t="shared" si="4"/>
        <v>0</v>
      </c>
      <c r="D44" s="9">
        <f t="shared" si="5"/>
        <v>5</v>
      </c>
      <c r="E44" s="45"/>
      <c r="F44" s="46"/>
      <c r="G44" s="46"/>
      <c r="H44" s="46"/>
      <c r="I44" s="46"/>
      <c r="J44" s="46"/>
      <c r="K44" s="10">
        <f t="shared" si="6"/>
        <v>0</v>
      </c>
      <c r="L44" s="11">
        <f t="shared" si="7"/>
        <v>-2</v>
      </c>
      <c r="M44" s="12">
        <f t="shared" si="8"/>
        <v>0</v>
      </c>
      <c r="N44" s="15">
        <f t="shared" si="10"/>
        <v>0</v>
      </c>
    </row>
    <row r="45" spans="1:14" ht="12.75" hidden="1">
      <c r="A45" s="7">
        <f t="shared" si="4"/>
        <v>0</v>
      </c>
      <c r="B45" s="7">
        <f t="shared" si="4"/>
        <v>0</v>
      </c>
      <c r="C45" s="7">
        <f t="shared" si="4"/>
        <v>0</v>
      </c>
      <c r="D45" s="9">
        <f t="shared" si="5"/>
        <v>5</v>
      </c>
      <c r="E45" s="45"/>
      <c r="F45" s="46"/>
      <c r="G45" s="46"/>
      <c r="H45" s="46"/>
      <c r="I45" s="46"/>
      <c r="J45" s="46"/>
      <c r="K45" s="10">
        <f t="shared" si="6"/>
        <v>0</v>
      </c>
      <c r="L45" s="11">
        <f t="shared" si="7"/>
        <v>-2</v>
      </c>
      <c r="M45" s="12">
        <f t="shared" si="8"/>
        <v>0</v>
      </c>
      <c r="N45" s="15">
        <f t="shared" si="10"/>
        <v>0</v>
      </c>
    </row>
    <row r="46" spans="1:14" ht="12.75" hidden="1">
      <c r="A46" s="7">
        <f t="shared" si="4"/>
        <v>0</v>
      </c>
      <c r="B46" s="7">
        <f t="shared" si="4"/>
        <v>0</v>
      </c>
      <c r="C46" s="7">
        <f t="shared" si="4"/>
        <v>0</v>
      </c>
      <c r="D46" s="9">
        <f t="shared" si="5"/>
        <v>5</v>
      </c>
      <c r="E46" s="45"/>
      <c r="F46" s="46"/>
      <c r="G46" s="46"/>
      <c r="H46" s="46"/>
      <c r="I46" s="46"/>
      <c r="J46" s="46"/>
      <c r="K46" s="10">
        <f t="shared" si="6"/>
        <v>0</v>
      </c>
      <c r="L46" s="11">
        <f t="shared" si="7"/>
        <v>-2</v>
      </c>
      <c r="M46" s="12">
        <f t="shared" si="8"/>
        <v>0</v>
      </c>
      <c r="N46" s="15">
        <f t="shared" si="10"/>
        <v>0</v>
      </c>
    </row>
    <row r="47" spans="1:14" ht="12.75">
      <c r="A47" s="86"/>
      <c r="B47" s="86"/>
      <c r="C47" s="86"/>
      <c r="D47" s="87"/>
      <c r="E47" s="88"/>
      <c r="F47" s="89"/>
      <c r="G47" s="89"/>
      <c r="H47" s="89"/>
      <c r="I47" s="89"/>
      <c r="J47" s="89"/>
      <c r="K47" s="90"/>
      <c r="L47" s="91"/>
      <c r="M47" s="92"/>
      <c r="N47" s="44"/>
    </row>
    <row r="48" spans="1:13" ht="12.75">
      <c r="A48" s="108" t="s">
        <v>182</v>
      </c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</row>
    <row r="49" spans="1:13" ht="25.5">
      <c r="A49" s="1" t="s">
        <v>0</v>
      </c>
      <c r="B49" s="2" t="s">
        <v>196</v>
      </c>
      <c r="C49" s="1" t="s">
        <v>1</v>
      </c>
      <c r="D49" s="81" t="s">
        <v>2</v>
      </c>
      <c r="E49" s="82" t="s">
        <v>3</v>
      </c>
      <c r="F49" s="83" t="s">
        <v>4</v>
      </c>
      <c r="G49" s="83" t="s">
        <v>5</v>
      </c>
      <c r="H49" s="83" t="s">
        <v>6</v>
      </c>
      <c r="I49" s="83" t="s">
        <v>7</v>
      </c>
      <c r="J49" s="83" t="s">
        <v>8</v>
      </c>
      <c r="K49" s="98" t="s">
        <v>9</v>
      </c>
      <c r="L49" s="98"/>
      <c r="M49" s="81" t="s">
        <v>10</v>
      </c>
    </row>
    <row r="50" spans="1:13" ht="12.75">
      <c r="A50" s="7">
        <f aca="true" t="shared" si="11" ref="A50:C70">+A26</f>
        <v>615</v>
      </c>
      <c r="B50" s="8" t="str">
        <f t="shared" si="11"/>
        <v>Samantha McGowan</v>
      </c>
      <c r="C50" s="8" t="str">
        <f t="shared" si="11"/>
        <v>Crewe &amp; Nantwich</v>
      </c>
      <c r="D50" s="17">
        <f aca="true" t="shared" si="12" ref="D50:D70">RANK(M50,M$50:M$70,0)</f>
        <v>3</v>
      </c>
      <c r="E50" s="45">
        <v>2.3</v>
      </c>
      <c r="F50" s="46">
        <v>6.5</v>
      </c>
      <c r="G50" s="46">
        <v>6.6</v>
      </c>
      <c r="H50" s="46">
        <v>6.7</v>
      </c>
      <c r="I50" s="46">
        <v>6.5</v>
      </c>
      <c r="J50" s="46">
        <v>6.4</v>
      </c>
      <c r="K50" s="61">
        <f aca="true" t="shared" si="13" ref="K50:K70">SUM(F50:J50)-(MAX(F50:J50)+MIN(F50:J50))</f>
        <v>19.6</v>
      </c>
      <c r="L50" s="19">
        <f aca="true" t="shared" si="14" ref="L50:L70">COUNT(F50:J50)-2</f>
        <v>3</v>
      </c>
      <c r="M50" s="20">
        <f aca="true" t="shared" si="15" ref="M50:M70">SUM(K50*3)/L50+E50</f>
        <v>21.900000000000002</v>
      </c>
    </row>
    <row r="51" spans="1:13" ht="12.75" hidden="1">
      <c r="A51" s="7">
        <f t="shared" si="11"/>
        <v>0</v>
      </c>
      <c r="B51" s="8">
        <f t="shared" si="11"/>
        <v>0</v>
      </c>
      <c r="C51" s="8">
        <f t="shared" si="11"/>
        <v>0</v>
      </c>
      <c r="D51" s="17">
        <f t="shared" si="12"/>
        <v>4</v>
      </c>
      <c r="E51" s="45"/>
      <c r="F51" s="46"/>
      <c r="G51" s="46"/>
      <c r="H51" s="46"/>
      <c r="I51" s="46"/>
      <c r="J51" s="46"/>
      <c r="K51" s="61">
        <f aca="true" t="shared" si="16" ref="K51:K58">SUM(F51:J51)-(MAX(F51:J51)+MIN(F51:J51))</f>
        <v>0</v>
      </c>
      <c r="L51" s="19">
        <f aca="true" t="shared" si="17" ref="L51:L58">COUNT(F51:J51)-2</f>
        <v>-2</v>
      </c>
      <c r="M51" s="20">
        <f aca="true" t="shared" si="18" ref="M51:M58">SUM(K51*3)/L51+E51</f>
        <v>0</v>
      </c>
    </row>
    <row r="52" spans="1:13" ht="12.75">
      <c r="A52" s="7">
        <f t="shared" si="11"/>
        <v>617</v>
      </c>
      <c r="B52" s="8" t="str">
        <f t="shared" si="11"/>
        <v>Deborah Gathercole</v>
      </c>
      <c r="C52" s="8" t="str">
        <f t="shared" si="11"/>
        <v>City of Leeds</v>
      </c>
      <c r="D52" s="17">
        <f t="shared" si="12"/>
        <v>2</v>
      </c>
      <c r="E52" s="45">
        <v>2.3</v>
      </c>
      <c r="F52" s="46">
        <v>7.3</v>
      </c>
      <c r="G52" s="46">
        <v>7.6</v>
      </c>
      <c r="H52" s="46">
        <v>7.6</v>
      </c>
      <c r="I52" s="46">
        <v>7.4</v>
      </c>
      <c r="J52" s="46">
        <v>7.4</v>
      </c>
      <c r="K52" s="61">
        <f t="shared" si="16"/>
        <v>22.4</v>
      </c>
      <c r="L52" s="19">
        <f t="shared" si="17"/>
        <v>3</v>
      </c>
      <c r="M52" s="20">
        <f t="shared" si="18"/>
        <v>24.699999999999996</v>
      </c>
    </row>
    <row r="53" spans="1:13" ht="12.75" hidden="1">
      <c r="A53" s="7">
        <f t="shared" si="11"/>
        <v>0</v>
      </c>
      <c r="B53" s="8">
        <f t="shared" si="11"/>
        <v>0</v>
      </c>
      <c r="C53" s="8">
        <f t="shared" si="11"/>
        <v>0</v>
      </c>
      <c r="D53" s="17">
        <f t="shared" si="12"/>
        <v>4</v>
      </c>
      <c r="E53" s="45"/>
      <c r="F53" s="46"/>
      <c r="G53" s="46"/>
      <c r="H53" s="46"/>
      <c r="I53" s="46"/>
      <c r="J53" s="46"/>
      <c r="K53" s="61">
        <f t="shared" si="16"/>
        <v>0</v>
      </c>
      <c r="L53" s="19">
        <f t="shared" si="17"/>
        <v>-2</v>
      </c>
      <c r="M53" s="20">
        <f t="shared" si="18"/>
        <v>0</v>
      </c>
    </row>
    <row r="54" spans="1:13" ht="12.75">
      <c r="A54" s="69">
        <f t="shared" si="11"/>
        <v>619</v>
      </c>
      <c r="B54" s="70" t="str">
        <f t="shared" si="11"/>
        <v>Helen Briggs</v>
      </c>
      <c r="C54" s="70" t="str">
        <f t="shared" si="11"/>
        <v>Southampton</v>
      </c>
      <c r="D54" s="17">
        <f t="shared" si="12"/>
        <v>4</v>
      </c>
      <c r="E54" s="45"/>
      <c r="F54" s="46"/>
      <c r="G54" s="46"/>
      <c r="H54" s="46"/>
      <c r="I54" s="46"/>
      <c r="J54" s="46"/>
      <c r="K54" s="61">
        <f t="shared" si="16"/>
        <v>0</v>
      </c>
      <c r="L54" s="19">
        <f t="shared" si="17"/>
        <v>-2</v>
      </c>
      <c r="M54" s="20">
        <f t="shared" si="18"/>
        <v>0</v>
      </c>
    </row>
    <row r="55" spans="1:13" ht="12.75" hidden="1">
      <c r="A55" s="7">
        <f t="shared" si="11"/>
        <v>0</v>
      </c>
      <c r="B55" s="8">
        <f t="shared" si="11"/>
        <v>0</v>
      </c>
      <c r="C55" s="8">
        <f t="shared" si="11"/>
        <v>0</v>
      </c>
      <c r="D55" s="17">
        <f t="shared" si="12"/>
        <v>4</v>
      </c>
      <c r="E55" s="45"/>
      <c r="F55" s="46"/>
      <c r="G55" s="46"/>
      <c r="H55" s="46"/>
      <c r="I55" s="46"/>
      <c r="J55" s="46"/>
      <c r="K55" s="61">
        <f t="shared" si="16"/>
        <v>0</v>
      </c>
      <c r="L55" s="19">
        <f t="shared" si="17"/>
        <v>-2</v>
      </c>
      <c r="M55" s="20">
        <f t="shared" si="18"/>
        <v>0</v>
      </c>
    </row>
    <row r="56" spans="1:13" ht="12.75">
      <c r="A56" s="7">
        <f t="shared" si="11"/>
        <v>621</v>
      </c>
      <c r="B56" s="8" t="str">
        <f t="shared" si="11"/>
        <v>Rachael Letsche</v>
      </c>
      <c r="C56" s="8" t="str">
        <f t="shared" si="11"/>
        <v>Wakefield</v>
      </c>
      <c r="D56" s="17">
        <f t="shared" si="12"/>
        <v>1</v>
      </c>
      <c r="E56" s="45">
        <v>6.1</v>
      </c>
      <c r="F56" s="46">
        <v>8.8</v>
      </c>
      <c r="G56" s="46">
        <v>8.4</v>
      </c>
      <c r="H56" s="46">
        <v>8.6</v>
      </c>
      <c r="I56" s="46">
        <v>8.6</v>
      </c>
      <c r="J56" s="46">
        <v>8.7</v>
      </c>
      <c r="K56" s="61">
        <f t="shared" si="16"/>
        <v>25.900000000000006</v>
      </c>
      <c r="L56" s="19">
        <f t="shared" si="17"/>
        <v>3</v>
      </c>
      <c r="M56" s="20">
        <f t="shared" si="18"/>
        <v>32.00000000000001</v>
      </c>
    </row>
    <row r="57" spans="1:13" ht="12.75" hidden="1">
      <c r="A57" s="7">
        <f t="shared" si="11"/>
        <v>0</v>
      </c>
      <c r="B57" s="7">
        <f t="shared" si="11"/>
        <v>0</v>
      </c>
      <c r="C57" s="7">
        <f t="shared" si="11"/>
        <v>0</v>
      </c>
      <c r="D57" s="17">
        <f t="shared" si="12"/>
        <v>4</v>
      </c>
      <c r="E57" s="45"/>
      <c r="F57" s="46"/>
      <c r="G57" s="46"/>
      <c r="H57" s="46"/>
      <c r="I57" s="46"/>
      <c r="J57" s="46"/>
      <c r="K57" s="18">
        <f t="shared" si="16"/>
        <v>0</v>
      </c>
      <c r="L57" s="19">
        <f t="shared" si="17"/>
        <v>-2</v>
      </c>
      <c r="M57" s="20">
        <f t="shared" si="18"/>
        <v>0</v>
      </c>
    </row>
    <row r="58" spans="1:13" ht="12.75" hidden="1">
      <c r="A58" s="7">
        <f t="shared" si="11"/>
        <v>0</v>
      </c>
      <c r="B58" s="7">
        <f t="shared" si="11"/>
        <v>0</v>
      </c>
      <c r="C58" s="7">
        <f t="shared" si="11"/>
        <v>0</v>
      </c>
      <c r="D58" s="17">
        <f t="shared" si="12"/>
        <v>4</v>
      </c>
      <c r="E58" s="45"/>
      <c r="F58" s="46"/>
      <c r="G58" s="46"/>
      <c r="H58" s="46"/>
      <c r="I58" s="46"/>
      <c r="J58" s="46"/>
      <c r="K58" s="18">
        <f t="shared" si="16"/>
        <v>0</v>
      </c>
      <c r="L58" s="19">
        <f t="shared" si="17"/>
        <v>-2</v>
      </c>
      <c r="M58" s="20">
        <f t="shared" si="18"/>
        <v>0</v>
      </c>
    </row>
    <row r="59" spans="1:13" ht="12.75" hidden="1">
      <c r="A59" s="7">
        <f t="shared" si="11"/>
        <v>0</v>
      </c>
      <c r="B59" s="7">
        <f t="shared" si="11"/>
        <v>0</v>
      </c>
      <c r="C59" s="7">
        <f t="shared" si="11"/>
        <v>0</v>
      </c>
      <c r="D59" s="17">
        <f t="shared" si="12"/>
        <v>4</v>
      </c>
      <c r="E59" s="45"/>
      <c r="F59" s="46"/>
      <c r="G59" s="46"/>
      <c r="H59" s="46"/>
      <c r="I59" s="46"/>
      <c r="J59" s="46"/>
      <c r="K59" s="18">
        <f t="shared" si="13"/>
        <v>0</v>
      </c>
      <c r="L59" s="19">
        <f t="shared" si="14"/>
        <v>-2</v>
      </c>
      <c r="M59" s="20">
        <f t="shared" si="15"/>
        <v>0</v>
      </c>
    </row>
    <row r="60" spans="1:13" ht="12.75" hidden="1">
      <c r="A60" s="7">
        <f t="shared" si="11"/>
        <v>0</v>
      </c>
      <c r="B60" s="7">
        <f t="shared" si="11"/>
        <v>0</v>
      </c>
      <c r="C60" s="7">
        <f t="shared" si="11"/>
        <v>0</v>
      </c>
      <c r="D60" s="17">
        <f t="shared" si="12"/>
        <v>4</v>
      </c>
      <c r="E60" s="45"/>
      <c r="F60" s="46"/>
      <c r="G60" s="46"/>
      <c r="H60" s="46"/>
      <c r="I60" s="46"/>
      <c r="J60" s="46"/>
      <c r="K60" s="18">
        <f t="shared" si="13"/>
        <v>0</v>
      </c>
      <c r="L60" s="19">
        <f t="shared" si="14"/>
        <v>-2</v>
      </c>
      <c r="M60" s="20">
        <f t="shared" si="15"/>
        <v>0</v>
      </c>
    </row>
    <row r="61" spans="1:13" ht="12.75" hidden="1">
      <c r="A61" s="7">
        <f t="shared" si="11"/>
        <v>0</v>
      </c>
      <c r="B61" s="7">
        <f t="shared" si="11"/>
        <v>0</v>
      </c>
      <c r="C61" s="7">
        <f t="shared" si="11"/>
        <v>0</v>
      </c>
      <c r="D61" s="17">
        <f t="shared" si="12"/>
        <v>4</v>
      </c>
      <c r="E61" s="45"/>
      <c r="F61" s="46"/>
      <c r="G61" s="46"/>
      <c r="H61" s="46"/>
      <c r="I61" s="46"/>
      <c r="J61" s="46"/>
      <c r="K61" s="18">
        <f t="shared" si="13"/>
        <v>0</v>
      </c>
      <c r="L61" s="19">
        <f t="shared" si="14"/>
        <v>-2</v>
      </c>
      <c r="M61" s="20">
        <f t="shared" si="15"/>
        <v>0</v>
      </c>
    </row>
    <row r="62" spans="1:13" ht="12.75" hidden="1">
      <c r="A62" s="7">
        <f t="shared" si="11"/>
        <v>0</v>
      </c>
      <c r="B62" s="7">
        <f t="shared" si="11"/>
        <v>0</v>
      </c>
      <c r="C62" s="7">
        <f t="shared" si="11"/>
        <v>0</v>
      </c>
      <c r="D62" s="17">
        <f t="shared" si="12"/>
        <v>4</v>
      </c>
      <c r="E62" s="45"/>
      <c r="F62" s="46"/>
      <c r="G62" s="46"/>
      <c r="H62" s="46"/>
      <c r="I62" s="46"/>
      <c r="J62" s="46"/>
      <c r="K62" s="18">
        <f t="shared" si="13"/>
        <v>0</v>
      </c>
      <c r="L62" s="19">
        <f t="shared" si="14"/>
        <v>-2</v>
      </c>
      <c r="M62" s="20">
        <f t="shared" si="15"/>
        <v>0</v>
      </c>
    </row>
    <row r="63" spans="1:13" ht="12.75" hidden="1">
      <c r="A63" s="7">
        <f t="shared" si="11"/>
        <v>0</v>
      </c>
      <c r="B63" s="7">
        <f t="shared" si="11"/>
        <v>0</v>
      </c>
      <c r="C63" s="7">
        <f t="shared" si="11"/>
        <v>0</v>
      </c>
      <c r="D63" s="17">
        <f t="shared" si="12"/>
        <v>4</v>
      </c>
      <c r="E63" s="45"/>
      <c r="F63" s="46"/>
      <c r="G63" s="46"/>
      <c r="H63" s="46"/>
      <c r="I63" s="46"/>
      <c r="J63" s="46"/>
      <c r="K63" s="18">
        <f t="shared" si="13"/>
        <v>0</v>
      </c>
      <c r="L63" s="19">
        <f t="shared" si="14"/>
        <v>-2</v>
      </c>
      <c r="M63" s="20">
        <f t="shared" si="15"/>
        <v>0</v>
      </c>
    </row>
    <row r="64" spans="1:13" ht="12.75" hidden="1">
      <c r="A64" s="7">
        <f t="shared" si="11"/>
        <v>0</v>
      </c>
      <c r="B64" s="7">
        <f t="shared" si="11"/>
        <v>0</v>
      </c>
      <c r="C64" s="7">
        <f t="shared" si="11"/>
        <v>0</v>
      </c>
      <c r="D64" s="17">
        <f t="shared" si="12"/>
        <v>4</v>
      </c>
      <c r="E64" s="45"/>
      <c r="F64" s="46"/>
      <c r="G64" s="46"/>
      <c r="H64" s="46"/>
      <c r="I64" s="46"/>
      <c r="J64" s="46"/>
      <c r="K64" s="18">
        <f t="shared" si="13"/>
        <v>0</v>
      </c>
      <c r="L64" s="19">
        <f t="shared" si="14"/>
        <v>-2</v>
      </c>
      <c r="M64" s="20">
        <f t="shared" si="15"/>
        <v>0</v>
      </c>
    </row>
    <row r="65" spans="1:13" ht="12.75" hidden="1">
      <c r="A65" s="7">
        <f t="shared" si="11"/>
        <v>0</v>
      </c>
      <c r="B65" s="7">
        <f t="shared" si="11"/>
        <v>0</v>
      </c>
      <c r="C65" s="7">
        <f t="shared" si="11"/>
        <v>0</v>
      </c>
      <c r="D65" s="17">
        <f t="shared" si="12"/>
        <v>4</v>
      </c>
      <c r="E65" s="45"/>
      <c r="F65" s="46"/>
      <c r="G65" s="46"/>
      <c r="H65" s="46"/>
      <c r="I65" s="46"/>
      <c r="J65" s="46"/>
      <c r="K65" s="18">
        <f t="shared" si="13"/>
        <v>0</v>
      </c>
      <c r="L65" s="19">
        <f t="shared" si="14"/>
        <v>-2</v>
      </c>
      <c r="M65" s="20">
        <f t="shared" si="15"/>
        <v>0</v>
      </c>
    </row>
    <row r="66" spans="1:13" ht="12.75" hidden="1">
      <c r="A66" s="7">
        <f t="shared" si="11"/>
        <v>0</v>
      </c>
      <c r="B66" s="7">
        <f t="shared" si="11"/>
        <v>0</v>
      </c>
      <c r="C66" s="7">
        <f t="shared" si="11"/>
        <v>0</v>
      </c>
      <c r="D66" s="17">
        <f t="shared" si="12"/>
        <v>4</v>
      </c>
      <c r="E66" s="45"/>
      <c r="F66" s="46"/>
      <c r="G66" s="46"/>
      <c r="H66" s="46"/>
      <c r="I66" s="46"/>
      <c r="J66" s="46"/>
      <c r="K66" s="18">
        <f t="shared" si="13"/>
        <v>0</v>
      </c>
      <c r="L66" s="19">
        <f t="shared" si="14"/>
        <v>-2</v>
      </c>
      <c r="M66" s="20">
        <f t="shared" si="15"/>
        <v>0</v>
      </c>
    </row>
    <row r="67" spans="1:13" ht="12.75" hidden="1">
      <c r="A67" s="7">
        <f t="shared" si="11"/>
        <v>0</v>
      </c>
      <c r="B67" s="7">
        <f t="shared" si="11"/>
        <v>0</v>
      </c>
      <c r="C67" s="7">
        <f t="shared" si="11"/>
        <v>0</v>
      </c>
      <c r="D67" s="17">
        <f t="shared" si="12"/>
        <v>4</v>
      </c>
      <c r="E67" s="45"/>
      <c r="F67" s="46"/>
      <c r="G67" s="46"/>
      <c r="H67" s="46"/>
      <c r="I67" s="46"/>
      <c r="J67" s="46"/>
      <c r="K67" s="18">
        <f t="shared" si="13"/>
        <v>0</v>
      </c>
      <c r="L67" s="19">
        <f t="shared" si="14"/>
        <v>-2</v>
      </c>
      <c r="M67" s="20">
        <f t="shared" si="15"/>
        <v>0</v>
      </c>
    </row>
    <row r="68" spans="1:13" ht="12.75" hidden="1">
      <c r="A68" s="7">
        <f t="shared" si="11"/>
        <v>0</v>
      </c>
      <c r="B68" s="7">
        <f t="shared" si="11"/>
        <v>0</v>
      </c>
      <c r="C68" s="7">
        <f t="shared" si="11"/>
        <v>0</v>
      </c>
      <c r="D68" s="17">
        <f t="shared" si="12"/>
        <v>4</v>
      </c>
      <c r="E68" s="45"/>
      <c r="F68" s="46"/>
      <c r="G68" s="46"/>
      <c r="H68" s="46"/>
      <c r="I68" s="46"/>
      <c r="J68" s="46"/>
      <c r="K68" s="18">
        <f t="shared" si="13"/>
        <v>0</v>
      </c>
      <c r="L68" s="19">
        <f t="shared" si="14"/>
        <v>-2</v>
      </c>
      <c r="M68" s="20">
        <f t="shared" si="15"/>
        <v>0</v>
      </c>
    </row>
    <row r="69" spans="1:13" ht="12.75" hidden="1">
      <c r="A69" s="7">
        <f t="shared" si="11"/>
        <v>0</v>
      </c>
      <c r="B69" s="7">
        <f t="shared" si="11"/>
        <v>0</v>
      </c>
      <c r="C69" s="7">
        <f t="shared" si="11"/>
        <v>0</v>
      </c>
      <c r="D69" s="17">
        <f t="shared" si="12"/>
        <v>4</v>
      </c>
      <c r="E69" s="45"/>
      <c r="F69" s="46"/>
      <c r="G69" s="46"/>
      <c r="H69" s="46"/>
      <c r="I69" s="46"/>
      <c r="J69" s="46"/>
      <c r="K69" s="18">
        <f t="shared" si="13"/>
        <v>0</v>
      </c>
      <c r="L69" s="19">
        <f t="shared" si="14"/>
        <v>-2</v>
      </c>
      <c r="M69" s="20">
        <f t="shared" si="15"/>
        <v>0</v>
      </c>
    </row>
    <row r="70" spans="1:13" ht="12.75" hidden="1">
      <c r="A70" s="7">
        <f t="shared" si="11"/>
        <v>0</v>
      </c>
      <c r="B70" s="7">
        <f t="shared" si="11"/>
        <v>0</v>
      </c>
      <c r="C70" s="7">
        <f t="shared" si="11"/>
        <v>0</v>
      </c>
      <c r="D70" s="17">
        <f t="shared" si="12"/>
        <v>4</v>
      </c>
      <c r="E70" s="45"/>
      <c r="F70" s="46"/>
      <c r="G70" s="46"/>
      <c r="H70" s="46"/>
      <c r="I70" s="46"/>
      <c r="J70" s="46"/>
      <c r="K70" s="18">
        <f t="shared" si="13"/>
        <v>0</v>
      </c>
      <c r="L70" s="19">
        <f t="shared" si="14"/>
        <v>-2</v>
      </c>
      <c r="M70" s="20">
        <f t="shared" si="15"/>
        <v>0</v>
      </c>
    </row>
    <row r="71" spans="1:13" ht="12.75">
      <c r="A71" s="71"/>
      <c r="B71" s="75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3" spans="1:14" s="25" customFormat="1" ht="25.5">
      <c r="A73" s="28" t="s">
        <v>0</v>
      </c>
      <c r="B73" s="35" t="s">
        <v>197</v>
      </c>
      <c r="C73" s="29" t="s">
        <v>1</v>
      </c>
      <c r="D73" s="3" t="s">
        <v>2</v>
      </c>
      <c r="E73" s="32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3" t="s">
        <v>8</v>
      </c>
      <c r="K73" s="3" t="s">
        <v>9</v>
      </c>
      <c r="L73" s="3"/>
      <c r="M73" s="3" t="s">
        <v>10</v>
      </c>
      <c r="N73" s="29" t="s">
        <v>9</v>
      </c>
    </row>
    <row r="74" spans="1:14" ht="12.75">
      <c r="A74" s="30">
        <f aca="true" t="shared" si="19" ref="A74:C94">+A50</f>
        <v>615</v>
      </c>
      <c r="B74" s="30" t="str">
        <f t="shared" si="19"/>
        <v>Samantha McGowan</v>
      </c>
      <c r="C74" s="30" t="str">
        <f t="shared" si="19"/>
        <v>Crewe &amp; Nantwich</v>
      </c>
      <c r="D74" s="31">
        <f>RANK(M74,M$74:M$94,0)</f>
        <v>3</v>
      </c>
      <c r="E74" s="45">
        <v>3.3</v>
      </c>
      <c r="F74" s="46">
        <v>8.5</v>
      </c>
      <c r="G74" s="46">
        <v>8.3</v>
      </c>
      <c r="H74" s="46">
        <v>8.2</v>
      </c>
      <c r="I74" s="46">
        <v>8.5</v>
      </c>
      <c r="J74" s="46">
        <v>8.2</v>
      </c>
      <c r="K74" s="33">
        <f aca="true" t="shared" si="20" ref="K74:K94">SUM(F74:J74)-(MAX(F74:J74)+MIN(F74:J74))</f>
        <v>25.000000000000004</v>
      </c>
      <c r="L74" s="33">
        <f aca="true" t="shared" si="21" ref="L74:L94">COUNT(F74:J74)-2</f>
        <v>3</v>
      </c>
      <c r="M74" s="33">
        <f aca="true" t="shared" si="22" ref="M74:M94">SUM(K74*3)/L74+E74</f>
        <v>28.300000000000004</v>
      </c>
      <c r="N74" s="34">
        <f aca="true" t="shared" si="23" ref="N74:N94">M50+M74</f>
        <v>50.2</v>
      </c>
    </row>
    <row r="75" spans="1:14" ht="12.75" hidden="1">
      <c r="A75" s="30">
        <f t="shared" si="19"/>
        <v>0</v>
      </c>
      <c r="B75" s="30">
        <f t="shared" si="19"/>
        <v>0</v>
      </c>
      <c r="C75" s="30">
        <f t="shared" si="19"/>
        <v>0</v>
      </c>
      <c r="D75" s="31">
        <f aca="true" t="shared" si="24" ref="D75:D82">RANK(M75,M$74:M$94,0)</f>
        <v>4</v>
      </c>
      <c r="E75" s="45"/>
      <c r="F75" s="46"/>
      <c r="G75" s="46"/>
      <c r="H75" s="46"/>
      <c r="I75" s="46"/>
      <c r="J75" s="46"/>
      <c r="K75" s="33">
        <f aca="true" t="shared" si="25" ref="K75:K82">SUM(F75:J75)-(MAX(F75:J75)+MIN(F75:J75))</f>
        <v>0</v>
      </c>
      <c r="L75" s="33">
        <f aca="true" t="shared" si="26" ref="L75:L82">COUNT(F75:J75)-2</f>
        <v>-2</v>
      </c>
      <c r="M75" s="33">
        <f aca="true" t="shared" si="27" ref="M75:M82">SUM(K75*3)/L75+E75</f>
        <v>0</v>
      </c>
      <c r="N75" s="34">
        <f aca="true" t="shared" si="28" ref="N75:N82">M51+M75</f>
        <v>0</v>
      </c>
    </row>
    <row r="76" spans="1:14" ht="12.75">
      <c r="A76" s="30">
        <f t="shared" si="19"/>
        <v>617</v>
      </c>
      <c r="B76" s="30" t="str">
        <f t="shared" si="19"/>
        <v>Deborah Gathercole</v>
      </c>
      <c r="C76" s="30" t="str">
        <f t="shared" si="19"/>
        <v>City of Leeds</v>
      </c>
      <c r="D76" s="31">
        <f t="shared" si="24"/>
        <v>2</v>
      </c>
      <c r="E76" s="45">
        <v>4.5</v>
      </c>
      <c r="F76" s="46">
        <v>8.2</v>
      </c>
      <c r="G76" s="46">
        <v>8.1</v>
      </c>
      <c r="H76" s="46">
        <v>8.2</v>
      </c>
      <c r="I76" s="46">
        <v>8.3</v>
      </c>
      <c r="J76" s="46">
        <v>8.2</v>
      </c>
      <c r="K76" s="33">
        <f t="shared" si="25"/>
        <v>24.6</v>
      </c>
      <c r="L76" s="33">
        <f t="shared" si="26"/>
        <v>3</v>
      </c>
      <c r="M76" s="33">
        <f t="shared" si="27"/>
        <v>29.100000000000005</v>
      </c>
      <c r="N76" s="34">
        <f t="shared" si="28"/>
        <v>53.8</v>
      </c>
    </row>
    <row r="77" spans="1:14" ht="12.75" hidden="1">
      <c r="A77" s="30">
        <f t="shared" si="19"/>
        <v>0</v>
      </c>
      <c r="B77" s="30">
        <f t="shared" si="19"/>
        <v>0</v>
      </c>
      <c r="C77" s="30">
        <f t="shared" si="19"/>
        <v>0</v>
      </c>
      <c r="D77" s="31">
        <f t="shared" si="24"/>
        <v>4</v>
      </c>
      <c r="E77" s="45"/>
      <c r="F77" s="46"/>
      <c r="G77" s="46"/>
      <c r="H77" s="46"/>
      <c r="I77" s="46"/>
      <c r="J77" s="46"/>
      <c r="K77" s="33">
        <f t="shared" si="25"/>
        <v>0</v>
      </c>
      <c r="L77" s="33">
        <f t="shared" si="26"/>
        <v>-2</v>
      </c>
      <c r="M77" s="33">
        <f t="shared" si="27"/>
        <v>0</v>
      </c>
      <c r="N77" s="34">
        <f t="shared" si="28"/>
        <v>0</v>
      </c>
    </row>
    <row r="78" spans="1:14" ht="12.75">
      <c r="A78" s="62">
        <f t="shared" si="19"/>
        <v>619</v>
      </c>
      <c r="B78" s="62" t="str">
        <f t="shared" si="19"/>
        <v>Helen Briggs</v>
      </c>
      <c r="C78" s="62" t="str">
        <f t="shared" si="19"/>
        <v>Southampton</v>
      </c>
      <c r="D78" s="31">
        <f t="shared" si="24"/>
        <v>4</v>
      </c>
      <c r="E78" s="45"/>
      <c r="F78" s="46"/>
      <c r="G78" s="46"/>
      <c r="H78" s="46"/>
      <c r="I78" s="46"/>
      <c r="J78" s="46"/>
      <c r="K78" s="33">
        <f t="shared" si="25"/>
        <v>0</v>
      </c>
      <c r="L78" s="33">
        <f t="shared" si="26"/>
        <v>-2</v>
      </c>
      <c r="M78" s="33">
        <f t="shared" si="27"/>
        <v>0</v>
      </c>
      <c r="N78" s="34">
        <f t="shared" si="28"/>
        <v>0</v>
      </c>
    </row>
    <row r="79" spans="1:14" ht="12.75" hidden="1">
      <c r="A79" s="30">
        <f t="shared" si="19"/>
        <v>0</v>
      </c>
      <c r="B79" s="30">
        <f t="shared" si="19"/>
        <v>0</v>
      </c>
      <c r="C79" s="30">
        <f t="shared" si="19"/>
        <v>0</v>
      </c>
      <c r="D79" s="31">
        <f t="shared" si="24"/>
        <v>4</v>
      </c>
      <c r="E79" s="45"/>
      <c r="F79" s="46"/>
      <c r="G79" s="46"/>
      <c r="H79" s="46"/>
      <c r="I79" s="46"/>
      <c r="J79" s="46"/>
      <c r="K79" s="33">
        <f t="shared" si="25"/>
        <v>0</v>
      </c>
      <c r="L79" s="33">
        <f t="shared" si="26"/>
        <v>-2</v>
      </c>
      <c r="M79" s="33">
        <f t="shared" si="27"/>
        <v>0</v>
      </c>
      <c r="N79" s="34">
        <f t="shared" si="28"/>
        <v>0</v>
      </c>
    </row>
    <row r="80" spans="1:14" ht="12.75">
      <c r="A80" s="30">
        <f t="shared" si="19"/>
        <v>621</v>
      </c>
      <c r="B80" s="30" t="str">
        <f t="shared" si="19"/>
        <v>Rachael Letsche</v>
      </c>
      <c r="C80" s="30" t="str">
        <f t="shared" si="19"/>
        <v>Wakefield</v>
      </c>
      <c r="D80" s="31">
        <f t="shared" si="24"/>
        <v>1</v>
      </c>
      <c r="E80" s="45">
        <v>5.1</v>
      </c>
      <c r="F80" s="46">
        <v>8.7</v>
      </c>
      <c r="G80" s="46">
        <v>8.5</v>
      </c>
      <c r="H80" s="46">
        <v>8.6</v>
      </c>
      <c r="I80" s="46">
        <v>8.6</v>
      </c>
      <c r="J80" s="46">
        <v>8.6</v>
      </c>
      <c r="K80" s="33">
        <f t="shared" si="25"/>
        <v>25.8</v>
      </c>
      <c r="L80" s="33">
        <f t="shared" si="26"/>
        <v>3</v>
      </c>
      <c r="M80" s="33">
        <f t="shared" si="27"/>
        <v>30.9</v>
      </c>
      <c r="N80" s="34">
        <f t="shared" si="28"/>
        <v>62.900000000000006</v>
      </c>
    </row>
    <row r="81" spans="1:14" ht="12.75" hidden="1">
      <c r="A81" s="30">
        <f t="shared" si="19"/>
        <v>0</v>
      </c>
      <c r="B81" s="30">
        <f t="shared" si="19"/>
        <v>0</v>
      </c>
      <c r="C81" s="30">
        <f t="shared" si="19"/>
        <v>0</v>
      </c>
      <c r="D81" s="31">
        <f t="shared" si="24"/>
        <v>4</v>
      </c>
      <c r="E81" s="45"/>
      <c r="F81" s="46"/>
      <c r="G81" s="46"/>
      <c r="H81" s="46"/>
      <c r="I81" s="46"/>
      <c r="J81" s="46"/>
      <c r="K81" s="33">
        <f t="shared" si="25"/>
        <v>0</v>
      </c>
      <c r="L81" s="33">
        <f t="shared" si="26"/>
        <v>-2</v>
      </c>
      <c r="M81" s="33">
        <f t="shared" si="27"/>
        <v>0</v>
      </c>
      <c r="N81" s="34">
        <f t="shared" si="28"/>
        <v>0</v>
      </c>
    </row>
    <row r="82" spans="1:14" ht="12.75" hidden="1">
      <c r="A82" s="30">
        <f t="shared" si="19"/>
        <v>0</v>
      </c>
      <c r="B82" s="30">
        <f t="shared" si="19"/>
        <v>0</v>
      </c>
      <c r="C82" s="30">
        <f t="shared" si="19"/>
        <v>0</v>
      </c>
      <c r="D82" s="31">
        <f t="shared" si="24"/>
        <v>4</v>
      </c>
      <c r="E82" s="45"/>
      <c r="F82" s="46"/>
      <c r="G82" s="46"/>
      <c r="H82" s="46"/>
      <c r="I82" s="46"/>
      <c r="J82" s="46"/>
      <c r="K82" s="33">
        <f t="shared" si="25"/>
        <v>0</v>
      </c>
      <c r="L82" s="33">
        <f t="shared" si="26"/>
        <v>-2</v>
      </c>
      <c r="M82" s="33">
        <f t="shared" si="27"/>
        <v>0</v>
      </c>
      <c r="N82" s="34">
        <f t="shared" si="28"/>
        <v>0</v>
      </c>
    </row>
    <row r="83" spans="1:14" ht="12.75" hidden="1">
      <c r="A83" s="30">
        <f t="shared" si="19"/>
        <v>0</v>
      </c>
      <c r="B83" s="30">
        <f t="shared" si="19"/>
        <v>0</v>
      </c>
      <c r="C83" s="30">
        <f t="shared" si="19"/>
        <v>0</v>
      </c>
      <c r="D83" s="31">
        <f aca="true" t="shared" si="29" ref="D83:D94">RANK(N83,N$74:N$94,0)</f>
        <v>4</v>
      </c>
      <c r="E83" s="45"/>
      <c r="F83" s="46"/>
      <c r="G83" s="46"/>
      <c r="H83" s="46"/>
      <c r="I83" s="46"/>
      <c r="J83" s="46"/>
      <c r="K83" s="33">
        <f t="shared" si="20"/>
        <v>0</v>
      </c>
      <c r="L83" s="33">
        <f t="shared" si="21"/>
        <v>-2</v>
      </c>
      <c r="M83" s="33">
        <f t="shared" si="22"/>
        <v>0</v>
      </c>
      <c r="N83" s="34">
        <f t="shared" si="23"/>
        <v>0</v>
      </c>
    </row>
    <row r="84" spans="1:14" ht="12.75" hidden="1">
      <c r="A84" s="30">
        <f t="shared" si="19"/>
        <v>0</v>
      </c>
      <c r="B84" s="30">
        <f t="shared" si="19"/>
        <v>0</v>
      </c>
      <c r="C84" s="30">
        <f t="shared" si="19"/>
        <v>0</v>
      </c>
      <c r="D84" s="31">
        <f t="shared" si="29"/>
        <v>4</v>
      </c>
      <c r="E84" s="45"/>
      <c r="F84" s="46"/>
      <c r="G84" s="46"/>
      <c r="H84" s="46"/>
      <c r="I84" s="46"/>
      <c r="J84" s="46"/>
      <c r="K84" s="33">
        <f t="shared" si="20"/>
        <v>0</v>
      </c>
      <c r="L84" s="33">
        <f t="shared" si="21"/>
        <v>-2</v>
      </c>
      <c r="M84" s="33">
        <f t="shared" si="22"/>
        <v>0</v>
      </c>
      <c r="N84" s="34">
        <f t="shared" si="23"/>
        <v>0</v>
      </c>
    </row>
    <row r="85" spans="1:14" ht="12.75" hidden="1">
      <c r="A85" s="30">
        <f t="shared" si="19"/>
        <v>0</v>
      </c>
      <c r="B85" s="30">
        <f t="shared" si="19"/>
        <v>0</v>
      </c>
      <c r="C85" s="30">
        <f t="shared" si="19"/>
        <v>0</v>
      </c>
      <c r="D85" s="31">
        <f t="shared" si="29"/>
        <v>4</v>
      </c>
      <c r="E85" s="45"/>
      <c r="F85" s="46"/>
      <c r="G85" s="46"/>
      <c r="H85" s="46"/>
      <c r="I85" s="46"/>
      <c r="J85" s="46"/>
      <c r="K85" s="33">
        <f t="shared" si="20"/>
        <v>0</v>
      </c>
      <c r="L85" s="33">
        <f t="shared" si="21"/>
        <v>-2</v>
      </c>
      <c r="M85" s="33">
        <f t="shared" si="22"/>
        <v>0</v>
      </c>
      <c r="N85" s="34">
        <f t="shared" si="23"/>
        <v>0</v>
      </c>
    </row>
    <row r="86" spans="1:14" ht="12.75" hidden="1">
      <c r="A86" s="30">
        <f t="shared" si="19"/>
        <v>0</v>
      </c>
      <c r="B86" s="30">
        <f t="shared" si="19"/>
        <v>0</v>
      </c>
      <c r="C86" s="30">
        <f t="shared" si="19"/>
        <v>0</v>
      </c>
      <c r="D86" s="31">
        <f t="shared" si="29"/>
        <v>4</v>
      </c>
      <c r="E86" s="45"/>
      <c r="F86" s="46"/>
      <c r="G86" s="46"/>
      <c r="H86" s="46"/>
      <c r="I86" s="46"/>
      <c r="J86" s="46"/>
      <c r="K86" s="33">
        <f t="shared" si="20"/>
        <v>0</v>
      </c>
      <c r="L86" s="33">
        <f t="shared" si="21"/>
        <v>-2</v>
      </c>
      <c r="M86" s="33">
        <f t="shared" si="22"/>
        <v>0</v>
      </c>
      <c r="N86" s="34">
        <f t="shared" si="23"/>
        <v>0</v>
      </c>
    </row>
    <row r="87" spans="1:14" ht="12.75" hidden="1">
      <c r="A87" s="30">
        <f t="shared" si="19"/>
        <v>0</v>
      </c>
      <c r="B87" s="30">
        <f t="shared" si="19"/>
        <v>0</v>
      </c>
      <c r="C87" s="30">
        <f t="shared" si="19"/>
        <v>0</v>
      </c>
      <c r="D87" s="31">
        <f t="shared" si="29"/>
        <v>4</v>
      </c>
      <c r="E87" s="45"/>
      <c r="F87" s="46"/>
      <c r="G87" s="46"/>
      <c r="H87" s="46"/>
      <c r="I87" s="46"/>
      <c r="J87" s="46"/>
      <c r="K87" s="33">
        <f t="shared" si="20"/>
        <v>0</v>
      </c>
      <c r="L87" s="33">
        <f t="shared" si="21"/>
        <v>-2</v>
      </c>
      <c r="M87" s="33">
        <f t="shared" si="22"/>
        <v>0</v>
      </c>
      <c r="N87" s="34">
        <f t="shared" si="23"/>
        <v>0</v>
      </c>
    </row>
    <row r="88" spans="1:14" ht="12.75" hidden="1">
      <c r="A88" s="30">
        <f t="shared" si="19"/>
        <v>0</v>
      </c>
      <c r="B88" s="30">
        <f t="shared" si="19"/>
        <v>0</v>
      </c>
      <c r="C88" s="30">
        <f t="shared" si="19"/>
        <v>0</v>
      </c>
      <c r="D88" s="31">
        <f t="shared" si="29"/>
        <v>4</v>
      </c>
      <c r="E88" s="45"/>
      <c r="F88" s="46"/>
      <c r="G88" s="46"/>
      <c r="H88" s="46"/>
      <c r="I88" s="46"/>
      <c r="J88" s="46"/>
      <c r="K88" s="33">
        <f t="shared" si="20"/>
        <v>0</v>
      </c>
      <c r="L88" s="33">
        <f t="shared" si="21"/>
        <v>-2</v>
      </c>
      <c r="M88" s="33">
        <f t="shared" si="22"/>
        <v>0</v>
      </c>
      <c r="N88" s="34">
        <f t="shared" si="23"/>
        <v>0</v>
      </c>
    </row>
    <row r="89" spans="1:14" ht="12.75" hidden="1">
      <c r="A89" s="30">
        <f t="shared" si="19"/>
        <v>0</v>
      </c>
      <c r="B89" s="30">
        <f t="shared" si="19"/>
        <v>0</v>
      </c>
      <c r="C89" s="30">
        <f t="shared" si="19"/>
        <v>0</v>
      </c>
      <c r="D89" s="31">
        <f t="shared" si="29"/>
        <v>4</v>
      </c>
      <c r="E89" s="45"/>
      <c r="F89" s="46"/>
      <c r="G89" s="46"/>
      <c r="H89" s="46"/>
      <c r="I89" s="46"/>
      <c r="J89" s="46"/>
      <c r="K89" s="33">
        <f t="shared" si="20"/>
        <v>0</v>
      </c>
      <c r="L89" s="33">
        <f t="shared" si="21"/>
        <v>-2</v>
      </c>
      <c r="M89" s="33">
        <f t="shared" si="22"/>
        <v>0</v>
      </c>
      <c r="N89" s="34">
        <f t="shared" si="23"/>
        <v>0</v>
      </c>
    </row>
    <row r="90" spans="1:14" ht="12.75" hidden="1">
      <c r="A90" s="30">
        <f t="shared" si="19"/>
        <v>0</v>
      </c>
      <c r="B90" s="30">
        <f t="shared" si="19"/>
        <v>0</v>
      </c>
      <c r="C90" s="30">
        <f t="shared" si="19"/>
        <v>0</v>
      </c>
      <c r="D90" s="31">
        <f t="shared" si="29"/>
        <v>4</v>
      </c>
      <c r="E90" s="45"/>
      <c r="F90" s="46"/>
      <c r="G90" s="46"/>
      <c r="H90" s="46"/>
      <c r="I90" s="46"/>
      <c r="J90" s="46"/>
      <c r="K90" s="33">
        <f t="shared" si="20"/>
        <v>0</v>
      </c>
      <c r="L90" s="33">
        <f t="shared" si="21"/>
        <v>-2</v>
      </c>
      <c r="M90" s="33">
        <f t="shared" si="22"/>
        <v>0</v>
      </c>
      <c r="N90" s="34">
        <f t="shared" si="23"/>
        <v>0</v>
      </c>
    </row>
    <row r="91" spans="1:14" ht="12.75" hidden="1">
      <c r="A91" s="30">
        <f t="shared" si="19"/>
        <v>0</v>
      </c>
      <c r="B91" s="30">
        <f t="shared" si="19"/>
        <v>0</v>
      </c>
      <c r="C91" s="30">
        <f t="shared" si="19"/>
        <v>0</v>
      </c>
      <c r="D91" s="31">
        <f t="shared" si="29"/>
        <v>4</v>
      </c>
      <c r="E91" s="45"/>
      <c r="F91" s="46"/>
      <c r="G91" s="46"/>
      <c r="H91" s="46"/>
      <c r="I91" s="46"/>
      <c r="J91" s="46"/>
      <c r="K91" s="33">
        <f t="shared" si="20"/>
        <v>0</v>
      </c>
      <c r="L91" s="33">
        <f t="shared" si="21"/>
        <v>-2</v>
      </c>
      <c r="M91" s="33">
        <f t="shared" si="22"/>
        <v>0</v>
      </c>
      <c r="N91" s="34">
        <f t="shared" si="23"/>
        <v>0</v>
      </c>
    </row>
    <row r="92" spans="1:14" ht="12.75" hidden="1">
      <c r="A92" s="30">
        <f t="shared" si="19"/>
        <v>0</v>
      </c>
      <c r="B92" s="30">
        <f t="shared" si="19"/>
        <v>0</v>
      </c>
      <c r="C92" s="30">
        <f t="shared" si="19"/>
        <v>0</v>
      </c>
      <c r="D92" s="31">
        <f t="shared" si="29"/>
        <v>4</v>
      </c>
      <c r="E92" s="45"/>
      <c r="F92" s="46"/>
      <c r="G92" s="46"/>
      <c r="H92" s="46"/>
      <c r="I92" s="46"/>
      <c r="J92" s="46"/>
      <c r="K92" s="33">
        <f t="shared" si="20"/>
        <v>0</v>
      </c>
      <c r="L92" s="33">
        <f t="shared" si="21"/>
        <v>-2</v>
      </c>
      <c r="M92" s="33">
        <f t="shared" si="22"/>
        <v>0</v>
      </c>
      <c r="N92" s="34">
        <f t="shared" si="23"/>
        <v>0</v>
      </c>
    </row>
    <row r="93" spans="1:14" ht="12.75" hidden="1">
      <c r="A93" s="30">
        <f t="shared" si="19"/>
        <v>0</v>
      </c>
      <c r="B93" s="30">
        <f t="shared" si="19"/>
        <v>0</v>
      </c>
      <c r="C93" s="30">
        <f t="shared" si="19"/>
        <v>0</v>
      </c>
      <c r="D93" s="31">
        <f t="shared" si="29"/>
        <v>4</v>
      </c>
      <c r="E93" s="45"/>
      <c r="F93" s="46"/>
      <c r="G93" s="46"/>
      <c r="H93" s="46"/>
      <c r="I93" s="46"/>
      <c r="J93" s="46"/>
      <c r="K93" s="33">
        <f t="shared" si="20"/>
        <v>0</v>
      </c>
      <c r="L93" s="33">
        <f t="shared" si="21"/>
        <v>-2</v>
      </c>
      <c r="M93" s="33">
        <f t="shared" si="22"/>
        <v>0</v>
      </c>
      <c r="N93" s="34">
        <f t="shared" si="23"/>
        <v>0</v>
      </c>
    </row>
    <row r="94" spans="1:14" ht="12.75" hidden="1">
      <c r="A94" s="30">
        <f t="shared" si="19"/>
        <v>0</v>
      </c>
      <c r="B94" s="30">
        <f t="shared" si="19"/>
        <v>0</v>
      </c>
      <c r="C94" s="30">
        <f t="shared" si="19"/>
        <v>0</v>
      </c>
      <c r="D94" s="31">
        <f t="shared" si="29"/>
        <v>4</v>
      </c>
      <c r="E94" s="45"/>
      <c r="F94" s="46"/>
      <c r="G94" s="46"/>
      <c r="H94" s="46"/>
      <c r="I94" s="46"/>
      <c r="J94" s="46"/>
      <c r="K94" s="33">
        <f t="shared" si="20"/>
        <v>0</v>
      </c>
      <c r="L94" s="33">
        <f t="shared" si="21"/>
        <v>-2</v>
      </c>
      <c r="M94" s="33">
        <f t="shared" si="22"/>
        <v>0</v>
      </c>
      <c r="N94" s="34">
        <f t="shared" si="23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79"/>
  <sheetViews>
    <sheetView zoomScale="120" zoomScaleNormal="120" zoomScalePageLayoutView="0" workbookViewId="0" topLeftCell="A23">
      <selection activeCell="A24" sqref="A24:M30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25.5">
      <c r="A1" s="1" t="s">
        <v>0</v>
      </c>
      <c r="B1" s="2" t="s">
        <v>155</v>
      </c>
      <c r="C1" s="1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6"/>
      <c r="M1" s="3" t="s">
        <v>10</v>
      </c>
    </row>
    <row r="2" spans="1:13" ht="12.75">
      <c r="A2" s="21">
        <v>625</v>
      </c>
      <c r="B2" s="22"/>
      <c r="C2" s="22"/>
      <c r="D2" s="9"/>
      <c r="E2" s="45"/>
      <c r="F2" s="46"/>
      <c r="G2" s="46"/>
      <c r="H2" s="46"/>
      <c r="I2" s="46"/>
      <c r="J2" s="46"/>
      <c r="K2" s="10">
        <f aca="true" t="shared" si="0" ref="K2:K15">SUM(F2:J2)-(MAX(F2:J2)+MIN(F2:J2))</f>
        <v>0</v>
      </c>
      <c r="L2" s="11">
        <f aca="true" t="shared" si="1" ref="L2:L15">COUNT(F2:J2)-2</f>
        <v>-2</v>
      </c>
      <c r="M2" s="12">
        <f aca="true" t="shared" si="2" ref="M2:M15">SUM(K2*3)/L2+E2</f>
        <v>0</v>
      </c>
    </row>
    <row r="3" spans="1:13" ht="12.75">
      <c r="A3" s="23">
        <v>626</v>
      </c>
      <c r="B3" s="7" t="s">
        <v>166</v>
      </c>
      <c r="C3" s="7" t="s">
        <v>167</v>
      </c>
      <c r="D3" s="9"/>
      <c r="E3" s="45">
        <v>4.4</v>
      </c>
      <c r="F3" s="46">
        <v>8.1</v>
      </c>
      <c r="G3" s="46">
        <v>7.4</v>
      </c>
      <c r="H3" s="46">
        <v>7.6</v>
      </c>
      <c r="I3" s="46">
        <v>7.7</v>
      </c>
      <c r="J3" s="46">
        <v>7.7</v>
      </c>
      <c r="K3" s="10">
        <f t="shared" si="0"/>
        <v>23</v>
      </c>
      <c r="L3" s="11">
        <f t="shared" si="1"/>
        <v>3</v>
      </c>
      <c r="M3" s="12">
        <f t="shared" si="2"/>
        <v>27.4</v>
      </c>
    </row>
    <row r="4" spans="1:13" ht="12.75" customHeight="1">
      <c r="A4" s="23">
        <v>627</v>
      </c>
      <c r="B4" s="24" t="s">
        <v>20</v>
      </c>
      <c r="C4" s="24" t="s">
        <v>48</v>
      </c>
      <c r="D4" s="9">
        <f aca="true" t="shared" si="3" ref="D4:D15">RANK(M4,M$2:M$15,0)</f>
        <v>5</v>
      </c>
      <c r="E4" s="45">
        <v>3.9</v>
      </c>
      <c r="F4" s="46">
        <v>7.9</v>
      </c>
      <c r="G4" s="46">
        <v>7.8</v>
      </c>
      <c r="H4" s="46">
        <v>8</v>
      </c>
      <c r="I4" s="46">
        <v>7.5</v>
      </c>
      <c r="J4" s="46">
        <v>7.7</v>
      </c>
      <c r="K4" s="10">
        <f t="shared" si="0"/>
        <v>23.4</v>
      </c>
      <c r="L4" s="11">
        <f t="shared" si="1"/>
        <v>3</v>
      </c>
      <c r="M4" s="12">
        <f t="shared" si="2"/>
        <v>27.299999999999994</v>
      </c>
    </row>
    <row r="5" spans="1:13" ht="12.75">
      <c r="A5" s="23">
        <v>628</v>
      </c>
      <c r="B5" s="24" t="s">
        <v>21</v>
      </c>
      <c r="C5" s="24" t="s">
        <v>13</v>
      </c>
      <c r="D5" s="9">
        <f t="shared" si="3"/>
        <v>1</v>
      </c>
      <c r="E5" s="45">
        <v>9</v>
      </c>
      <c r="F5" s="46">
        <v>9.1</v>
      </c>
      <c r="G5" s="46">
        <v>8.7</v>
      </c>
      <c r="H5" s="46">
        <v>8.5</v>
      </c>
      <c r="I5" s="46">
        <v>8.5</v>
      </c>
      <c r="J5" s="46">
        <v>8.6</v>
      </c>
      <c r="K5" s="10">
        <f t="shared" si="0"/>
        <v>25.799999999999997</v>
      </c>
      <c r="L5" s="11">
        <f t="shared" si="1"/>
        <v>3</v>
      </c>
      <c r="M5" s="12">
        <f t="shared" si="2"/>
        <v>34.8</v>
      </c>
    </row>
    <row r="6" spans="1:13" ht="12.75">
      <c r="A6" s="23">
        <v>629</v>
      </c>
      <c r="B6" s="24" t="s">
        <v>42</v>
      </c>
      <c r="C6" s="24" t="s">
        <v>54</v>
      </c>
      <c r="D6" s="9">
        <f t="shared" si="3"/>
        <v>3</v>
      </c>
      <c r="E6" s="45">
        <v>4</v>
      </c>
      <c r="F6" s="46">
        <v>8.2</v>
      </c>
      <c r="G6" s="46">
        <v>8.2</v>
      </c>
      <c r="H6" s="46">
        <v>8.3</v>
      </c>
      <c r="I6" s="46">
        <v>8.2</v>
      </c>
      <c r="J6" s="46">
        <v>8.3</v>
      </c>
      <c r="K6" s="10">
        <f t="shared" si="0"/>
        <v>24.700000000000003</v>
      </c>
      <c r="L6" s="11">
        <f t="shared" si="1"/>
        <v>3</v>
      </c>
      <c r="M6" s="12">
        <f t="shared" si="2"/>
        <v>28.700000000000003</v>
      </c>
    </row>
    <row r="7" spans="1:13" ht="12.75">
      <c r="A7" s="23">
        <v>670</v>
      </c>
      <c r="B7" s="24" t="s">
        <v>19</v>
      </c>
      <c r="C7" s="24" t="s">
        <v>13</v>
      </c>
      <c r="D7" s="9">
        <f t="shared" si="3"/>
        <v>2</v>
      </c>
      <c r="E7" s="45">
        <v>5.7</v>
      </c>
      <c r="F7" s="46">
        <v>8.2</v>
      </c>
      <c r="G7" s="46">
        <v>8.1</v>
      </c>
      <c r="H7" s="46">
        <v>7.9</v>
      </c>
      <c r="I7" s="46">
        <v>8.1</v>
      </c>
      <c r="J7" s="46">
        <v>8.1</v>
      </c>
      <c r="K7" s="10">
        <f t="shared" si="0"/>
        <v>24.299999999999997</v>
      </c>
      <c r="L7" s="11">
        <f t="shared" si="1"/>
        <v>3</v>
      </c>
      <c r="M7" s="12">
        <f t="shared" si="2"/>
        <v>29.999999999999996</v>
      </c>
    </row>
    <row r="8" spans="1:13" ht="12.75" hidden="1">
      <c r="A8" s="23"/>
      <c r="B8" s="24"/>
      <c r="C8" s="24"/>
      <c r="D8" s="9">
        <f t="shared" si="3"/>
        <v>6</v>
      </c>
      <c r="E8" s="45"/>
      <c r="F8" s="46"/>
      <c r="G8" s="46"/>
      <c r="H8" s="46"/>
      <c r="I8" s="46"/>
      <c r="J8" s="46"/>
      <c r="K8" s="10">
        <f t="shared" si="0"/>
        <v>0</v>
      </c>
      <c r="L8" s="11">
        <f t="shared" si="1"/>
        <v>-2</v>
      </c>
      <c r="M8" s="12">
        <f t="shared" si="2"/>
        <v>0</v>
      </c>
    </row>
    <row r="9" spans="1:13" ht="12.75" hidden="1">
      <c r="A9" s="23"/>
      <c r="B9" s="24"/>
      <c r="C9" s="24"/>
      <c r="D9" s="9">
        <f t="shared" si="3"/>
        <v>6</v>
      </c>
      <c r="E9" s="45"/>
      <c r="F9" s="46"/>
      <c r="G9" s="46"/>
      <c r="H9" s="46"/>
      <c r="I9" s="46"/>
      <c r="J9" s="46"/>
      <c r="K9" s="10">
        <f t="shared" si="0"/>
        <v>0</v>
      </c>
      <c r="L9" s="11">
        <f t="shared" si="1"/>
        <v>-2</v>
      </c>
      <c r="M9" s="12">
        <f t="shared" si="2"/>
        <v>0</v>
      </c>
    </row>
    <row r="10" spans="1:13" ht="12.75" hidden="1">
      <c r="A10" s="23"/>
      <c r="B10" s="24"/>
      <c r="C10" s="24"/>
      <c r="D10" s="9">
        <f t="shared" si="3"/>
        <v>6</v>
      </c>
      <c r="E10" s="45"/>
      <c r="F10" s="46"/>
      <c r="G10" s="46"/>
      <c r="H10" s="46"/>
      <c r="I10" s="46"/>
      <c r="J10" s="46"/>
      <c r="K10" s="10">
        <f t="shared" si="0"/>
        <v>0</v>
      </c>
      <c r="L10" s="11">
        <f t="shared" si="1"/>
        <v>-2</v>
      </c>
      <c r="M10" s="12">
        <f t="shared" si="2"/>
        <v>0</v>
      </c>
    </row>
    <row r="11" spans="1:13" ht="12.75" hidden="1">
      <c r="A11" s="23"/>
      <c r="B11" s="24"/>
      <c r="C11" s="24"/>
      <c r="D11" s="9">
        <f t="shared" si="3"/>
        <v>6</v>
      </c>
      <c r="E11" s="45"/>
      <c r="F11" s="46"/>
      <c r="G11" s="46"/>
      <c r="H11" s="46"/>
      <c r="I11" s="46"/>
      <c r="J11" s="46"/>
      <c r="K11" s="10">
        <f t="shared" si="0"/>
        <v>0</v>
      </c>
      <c r="L11" s="11">
        <f t="shared" si="1"/>
        <v>-2</v>
      </c>
      <c r="M11" s="12">
        <f t="shared" si="2"/>
        <v>0</v>
      </c>
    </row>
    <row r="12" spans="1:13" ht="12.75" hidden="1">
      <c r="A12" s="23"/>
      <c r="B12" s="24"/>
      <c r="C12" s="24"/>
      <c r="D12" s="9">
        <f t="shared" si="3"/>
        <v>6</v>
      </c>
      <c r="E12" s="45"/>
      <c r="F12" s="46"/>
      <c r="G12" s="46"/>
      <c r="H12" s="46"/>
      <c r="I12" s="46"/>
      <c r="J12" s="46"/>
      <c r="K12" s="10">
        <f t="shared" si="0"/>
        <v>0</v>
      </c>
      <c r="L12" s="11">
        <f t="shared" si="1"/>
        <v>-2</v>
      </c>
      <c r="M12" s="12">
        <f t="shared" si="2"/>
        <v>0</v>
      </c>
    </row>
    <row r="13" spans="1:13" ht="12.75" hidden="1">
      <c r="A13" s="23"/>
      <c r="B13" s="24"/>
      <c r="C13" s="24"/>
      <c r="D13" s="9">
        <f t="shared" si="3"/>
        <v>6</v>
      </c>
      <c r="E13" s="45"/>
      <c r="F13" s="46"/>
      <c r="G13" s="46"/>
      <c r="H13" s="46"/>
      <c r="I13" s="46"/>
      <c r="J13" s="46"/>
      <c r="K13" s="10">
        <f t="shared" si="0"/>
        <v>0</v>
      </c>
      <c r="L13" s="11">
        <f t="shared" si="1"/>
        <v>-2</v>
      </c>
      <c r="M13" s="12">
        <f t="shared" si="2"/>
        <v>0</v>
      </c>
    </row>
    <row r="14" spans="1:13" ht="12.75" hidden="1">
      <c r="A14" s="23"/>
      <c r="B14" s="24"/>
      <c r="C14" s="24"/>
      <c r="D14" s="9">
        <f t="shared" si="3"/>
        <v>6</v>
      </c>
      <c r="E14" s="45"/>
      <c r="F14" s="46"/>
      <c r="G14" s="46"/>
      <c r="H14" s="46"/>
      <c r="I14" s="46"/>
      <c r="J14" s="46"/>
      <c r="K14" s="10">
        <f t="shared" si="0"/>
        <v>0</v>
      </c>
      <c r="L14" s="11">
        <f t="shared" si="1"/>
        <v>-2</v>
      </c>
      <c r="M14" s="12">
        <f t="shared" si="2"/>
        <v>0</v>
      </c>
    </row>
    <row r="15" spans="1:13" ht="12.75" hidden="1">
      <c r="A15" s="23"/>
      <c r="B15" s="24"/>
      <c r="C15" s="24"/>
      <c r="D15" s="9">
        <f t="shared" si="3"/>
        <v>6</v>
      </c>
      <c r="E15" s="45"/>
      <c r="F15" s="46"/>
      <c r="G15" s="46"/>
      <c r="H15" s="46"/>
      <c r="I15" s="46"/>
      <c r="J15" s="46"/>
      <c r="K15" s="10">
        <f t="shared" si="0"/>
        <v>0</v>
      </c>
      <c r="L15" s="11">
        <f t="shared" si="1"/>
        <v>-2</v>
      </c>
      <c r="M15" s="12">
        <f t="shared" si="2"/>
        <v>0</v>
      </c>
    </row>
    <row r="16" ht="12.75">
      <c r="B16" s="13"/>
    </row>
    <row r="17" spans="1:14" ht="25.5">
      <c r="A17" s="1" t="s">
        <v>0</v>
      </c>
      <c r="B17" s="2" t="str">
        <f>B1</f>
        <v>Senior  
Men's Tumbling</v>
      </c>
      <c r="C17" s="1" t="s">
        <v>1</v>
      </c>
      <c r="D17" s="3" t="s">
        <v>2</v>
      </c>
      <c r="E17" s="4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6" t="s">
        <v>9</v>
      </c>
      <c r="L17" s="6"/>
      <c r="M17" s="3" t="s">
        <v>10</v>
      </c>
      <c r="N17" s="14" t="s">
        <v>9</v>
      </c>
    </row>
    <row r="18" spans="1:14" ht="12.75">
      <c r="A18" s="7">
        <f>+A2</f>
        <v>625</v>
      </c>
      <c r="B18" s="7">
        <f>+B2</f>
        <v>0</v>
      </c>
      <c r="C18" s="7">
        <f>+C2</f>
        <v>0</v>
      </c>
      <c r="D18" s="9">
        <f aca="true" t="shared" si="4" ref="D18:D31">RANK(N18,N$18:N$31,0)</f>
        <v>6</v>
      </c>
      <c r="E18" s="45"/>
      <c r="F18" s="46"/>
      <c r="G18" s="46"/>
      <c r="H18" s="46"/>
      <c r="I18" s="46"/>
      <c r="J18" s="46"/>
      <c r="K18" s="10">
        <f aca="true" t="shared" si="5" ref="K18:K31">SUM(F18:J18)-(MAX(F18:J18)+MIN(F18:J18))</f>
        <v>0</v>
      </c>
      <c r="L18" s="11">
        <f aca="true" t="shared" si="6" ref="L18:L31">COUNT(F18:J18)-2</f>
        <v>-2</v>
      </c>
      <c r="M18" s="12">
        <f aca="true" t="shared" si="7" ref="M18:M31">SUM(K18*3)/L18+E18</f>
        <v>0</v>
      </c>
      <c r="N18" s="15">
        <f aca="true" t="shared" si="8" ref="N18:N31">M2+M18</f>
        <v>0</v>
      </c>
    </row>
    <row r="19" spans="1:14" ht="12.75">
      <c r="A19" s="7">
        <f>+A3</f>
        <v>626</v>
      </c>
      <c r="B19" s="7" t="s">
        <v>166</v>
      </c>
      <c r="C19" s="7" t="s">
        <v>167</v>
      </c>
      <c r="D19" s="9">
        <f t="shared" si="4"/>
        <v>4</v>
      </c>
      <c r="E19" s="45">
        <v>4.8</v>
      </c>
      <c r="F19" s="46">
        <v>8.2</v>
      </c>
      <c r="G19" s="46">
        <v>7.6</v>
      </c>
      <c r="H19" s="46">
        <v>7.9</v>
      </c>
      <c r="I19" s="46">
        <v>8</v>
      </c>
      <c r="J19" s="46">
        <v>7.8</v>
      </c>
      <c r="K19" s="10">
        <f t="shared" si="5"/>
        <v>23.700000000000003</v>
      </c>
      <c r="L19" s="11">
        <f t="shared" si="6"/>
        <v>3</v>
      </c>
      <c r="M19" s="12">
        <f t="shared" si="7"/>
        <v>28.500000000000004</v>
      </c>
      <c r="N19" s="15">
        <f t="shared" si="8"/>
        <v>55.900000000000006</v>
      </c>
    </row>
    <row r="20" spans="1:14" ht="12.75">
      <c r="A20" s="7">
        <f>+A4</f>
        <v>627</v>
      </c>
      <c r="B20" s="7" t="str">
        <f aca="true" t="shared" si="9" ref="B20:C23">+B4</f>
        <v>Greg Boosey</v>
      </c>
      <c r="C20" s="7" t="str">
        <f t="shared" si="9"/>
        <v>Richmond</v>
      </c>
      <c r="D20" s="9">
        <f t="shared" si="4"/>
        <v>5</v>
      </c>
      <c r="E20" s="45">
        <v>4.3</v>
      </c>
      <c r="F20" s="46">
        <v>7.6</v>
      </c>
      <c r="G20" s="46">
        <v>7.7</v>
      </c>
      <c r="H20" s="46">
        <v>7.9</v>
      </c>
      <c r="I20" s="46">
        <v>7.7</v>
      </c>
      <c r="J20" s="46">
        <v>7.7</v>
      </c>
      <c r="K20" s="10">
        <f t="shared" si="5"/>
        <v>23.1</v>
      </c>
      <c r="L20" s="11">
        <f t="shared" si="6"/>
        <v>3</v>
      </c>
      <c r="M20" s="12">
        <f t="shared" si="7"/>
        <v>27.400000000000006</v>
      </c>
      <c r="N20" s="15">
        <f t="shared" si="8"/>
        <v>54.7</v>
      </c>
    </row>
    <row r="21" spans="1:14" ht="12.75">
      <c r="A21" s="7">
        <f>+A5</f>
        <v>628</v>
      </c>
      <c r="B21" s="7" t="str">
        <f t="shared" si="9"/>
        <v>Charlie Burrows</v>
      </c>
      <c r="C21" s="7" t="str">
        <f t="shared" si="9"/>
        <v>Pinewood</v>
      </c>
      <c r="D21" s="9">
        <f t="shared" si="4"/>
        <v>1</v>
      </c>
      <c r="E21" s="45">
        <v>7.9</v>
      </c>
      <c r="F21" s="46">
        <v>8.7</v>
      </c>
      <c r="G21" s="46">
        <v>8.6</v>
      </c>
      <c r="H21" s="46">
        <v>8.6</v>
      </c>
      <c r="I21" s="46">
        <v>8.8</v>
      </c>
      <c r="J21" s="46">
        <v>8.4</v>
      </c>
      <c r="K21" s="10">
        <f t="shared" si="5"/>
        <v>25.9</v>
      </c>
      <c r="L21" s="11">
        <f t="shared" si="6"/>
        <v>3</v>
      </c>
      <c r="M21" s="12">
        <f t="shared" si="7"/>
        <v>33.8</v>
      </c>
      <c r="N21" s="15">
        <f t="shared" si="8"/>
        <v>68.6</v>
      </c>
    </row>
    <row r="22" spans="1:14" ht="12.75">
      <c r="A22" s="7">
        <f>+A6</f>
        <v>629</v>
      </c>
      <c r="B22" s="7" t="str">
        <f t="shared" si="9"/>
        <v>Jerome Foster</v>
      </c>
      <c r="C22" s="7" t="str">
        <f t="shared" si="9"/>
        <v>Checkers</v>
      </c>
      <c r="D22" s="9">
        <f t="shared" si="4"/>
        <v>3</v>
      </c>
      <c r="E22" s="45">
        <v>4.7</v>
      </c>
      <c r="F22" s="46">
        <v>8</v>
      </c>
      <c r="G22" s="46">
        <v>8.1</v>
      </c>
      <c r="H22" s="46">
        <v>8.1</v>
      </c>
      <c r="I22" s="46">
        <v>8.2</v>
      </c>
      <c r="J22" s="46">
        <v>8.2</v>
      </c>
      <c r="K22" s="10">
        <f t="shared" si="5"/>
        <v>24.40000000000001</v>
      </c>
      <c r="L22" s="11">
        <f t="shared" si="6"/>
        <v>3</v>
      </c>
      <c r="M22" s="12">
        <f t="shared" si="7"/>
        <v>29.10000000000001</v>
      </c>
      <c r="N22" s="15">
        <f t="shared" si="8"/>
        <v>57.80000000000001</v>
      </c>
    </row>
    <row r="23" spans="1:14" ht="12.75">
      <c r="A23" s="7">
        <f>+A7</f>
        <v>670</v>
      </c>
      <c r="B23" s="7" t="str">
        <f t="shared" si="9"/>
        <v>Ryan Dyer</v>
      </c>
      <c r="C23" s="7" t="str">
        <f t="shared" si="9"/>
        <v>Pinewood</v>
      </c>
      <c r="D23" s="9">
        <f t="shared" si="4"/>
        <v>2</v>
      </c>
      <c r="E23" s="45">
        <v>4.7</v>
      </c>
      <c r="F23" s="46">
        <v>8.4</v>
      </c>
      <c r="G23" s="46">
        <v>8.4</v>
      </c>
      <c r="H23" s="46">
        <v>8.3</v>
      </c>
      <c r="I23" s="46">
        <v>8.6</v>
      </c>
      <c r="J23" s="46">
        <v>8.4</v>
      </c>
      <c r="K23" s="10">
        <f t="shared" si="5"/>
        <v>25.200000000000003</v>
      </c>
      <c r="L23" s="11">
        <f t="shared" si="6"/>
        <v>3</v>
      </c>
      <c r="M23" s="12">
        <f t="shared" si="7"/>
        <v>29.900000000000002</v>
      </c>
      <c r="N23" s="15">
        <f t="shared" si="8"/>
        <v>59.9</v>
      </c>
    </row>
    <row r="24" spans="1:14" ht="12.75" hidden="1">
      <c r="A24" s="7">
        <f aca="true" t="shared" si="10" ref="A24:C31">+A8</f>
        <v>0</v>
      </c>
      <c r="B24" s="7">
        <f t="shared" si="10"/>
        <v>0</v>
      </c>
      <c r="C24" s="7">
        <f t="shared" si="10"/>
        <v>0</v>
      </c>
      <c r="D24" s="9">
        <f t="shared" si="4"/>
        <v>6</v>
      </c>
      <c r="E24" s="45"/>
      <c r="F24" s="46"/>
      <c r="G24" s="46"/>
      <c r="H24" s="46"/>
      <c r="I24" s="46"/>
      <c r="J24" s="46"/>
      <c r="K24" s="10">
        <f t="shared" si="5"/>
        <v>0</v>
      </c>
      <c r="L24" s="11">
        <f t="shared" si="6"/>
        <v>-2</v>
      </c>
      <c r="M24" s="12">
        <f t="shared" si="7"/>
        <v>0</v>
      </c>
      <c r="N24" s="15">
        <f t="shared" si="8"/>
        <v>0</v>
      </c>
    </row>
    <row r="25" spans="1:14" ht="12.75" hidden="1">
      <c r="A25" s="7">
        <f t="shared" si="10"/>
        <v>0</v>
      </c>
      <c r="B25" s="7">
        <f t="shared" si="10"/>
        <v>0</v>
      </c>
      <c r="C25" s="7">
        <f t="shared" si="10"/>
        <v>0</v>
      </c>
      <c r="D25" s="9">
        <f t="shared" si="4"/>
        <v>6</v>
      </c>
      <c r="E25" s="45"/>
      <c r="F25" s="46"/>
      <c r="G25" s="46"/>
      <c r="H25" s="46"/>
      <c r="I25" s="46"/>
      <c r="J25" s="46"/>
      <c r="K25" s="10">
        <f t="shared" si="5"/>
        <v>0</v>
      </c>
      <c r="L25" s="11">
        <f t="shared" si="6"/>
        <v>-2</v>
      </c>
      <c r="M25" s="12">
        <f t="shared" si="7"/>
        <v>0</v>
      </c>
      <c r="N25" s="15">
        <f t="shared" si="8"/>
        <v>0</v>
      </c>
    </row>
    <row r="26" spans="1:14" ht="12.75" hidden="1">
      <c r="A26" s="7">
        <f t="shared" si="10"/>
        <v>0</v>
      </c>
      <c r="B26" s="7">
        <f t="shared" si="10"/>
        <v>0</v>
      </c>
      <c r="C26" s="7">
        <f t="shared" si="10"/>
        <v>0</v>
      </c>
      <c r="D26" s="9">
        <f t="shared" si="4"/>
        <v>6</v>
      </c>
      <c r="E26" s="45"/>
      <c r="F26" s="46"/>
      <c r="G26" s="46"/>
      <c r="H26" s="46"/>
      <c r="I26" s="46"/>
      <c r="J26" s="46"/>
      <c r="K26" s="10">
        <f t="shared" si="5"/>
        <v>0</v>
      </c>
      <c r="L26" s="11">
        <f t="shared" si="6"/>
        <v>-2</v>
      </c>
      <c r="M26" s="12">
        <f t="shared" si="7"/>
        <v>0</v>
      </c>
      <c r="N26" s="15">
        <f t="shared" si="8"/>
        <v>0</v>
      </c>
    </row>
    <row r="27" spans="1:14" ht="12.75" hidden="1">
      <c r="A27" s="7">
        <f t="shared" si="10"/>
        <v>0</v>
      </c>
      <c r="B27" s="7">
        <f t="shared" si="10"/>
        <v>0</v>
      </c>
      <c r="C27" s="7">
        <f t="shared" si="10"/>
        <v>0</v>
      </c>
      <c r="D27" s="9">
        <f t="shared" si="4"/>
        <v>6</v>
      </c>
      <c r="E27" s="45"/>
      <c r="F27" s="46"/>
      <c r="G27" s="46"/>
      <c r="H27" s="46"/>
      <c r="I27" s="46"/>
      <c r="J27" s="46"/>
      <c r="K27" s="10">
        <f t="shared" si="5"/>
        <v>0</v>
      </c>
      <c r="L27" s="11">
        <f t="shared" si="6"/>
        <v>-2</v>
      </c>
      <c r="M27" s="12">
        <f t="shared" si="7"/>
        <v>0</v>
      </c>
      <c r="N27" s="15">
        <f t="shared" si="8"/>
        <v>0</v>
      </c>
    </row>
    <row r="28" spans="1:14" ht="12.75" hidden="1">
      <c r="A28" s="7">
        <f t="shared" si="10"/>
        <v>0</v>
      </c>
      <c r="B28" s="7">
        <f t="shared" si="10"/>
        <v>0</v>
      </c>
      <c r="C28" s="7">
        <f t="shared" si="10"/>
        <v>0</v>
      </c>
      <c r="D28" s="9">
        <f t="shared" si="4"/>
        <v>6</v>
      </c>
      <c r="E28" s="45"/>
      <c r="F28" s="46"/>
      <c r="G28" s="46"/>
      <c r="H28" s="46"/>
      <c r="I28" s="46"/>
      <c r="J28" s="46"/>
      <c r="K28" s="10">
        <f t="shared" si="5"/>
        <v>0</v>
      </c>
      <c r="L28" s="11">
        <f t="shared" si="6"/>
        <v>-2</v>
      </c>
      <c r="M28" s="12">
        <f t="shared" si="7"/>
        <v>0</v>
      </c>
      <c r="N28" s="15">
        <f t="shared" si="8"/>
        <v>0</v>
      </c>
    </row>
    <row r="29" spans="1:14" ht="12.75" hidden="1">
      <c r="A29" s="7">
        <f t="shared" si="10"/>
        <v>0</v>
      </c>
      <c r="B29" s="7">
        <f t="shared" si="10"/>
        <v>0</v>
      </c>
      <c r="C29" s="7">
        <f t="shared" si="10"/>
        <v>0</v>
      </c>
      <c r="D29" s="9">
        <f t="shared" si="4"/>
        <v>6</v>
      </c>
      <c r="E29" s="45"/>
      <c r="F29" s="46"/>
      <c r="G29" s="46"/>
      <c r="H29" s="46"/>
      <c r="I29" s="46"/>
      <c r="J29" s="46"/>
      <c r="K29" s="10">
        <f t="shared" si="5"/>
        <v>0</v>
      </c>
      <c r="L29" s="11">
        <f t="shared" si="6"/>
        <v>-2</v>
      </c>
      <c r="M29" s="12">
        <f t="shared" si="7"/>
        <v>0</v>
      </c>
      <c r="N29" s="15">
        <f t="shared" si="8"/>
        <v>0</v>
      </c>
    </row>
    <row r="30" spans="1:14" ht="12.75" hidden="1">
      <c r="A30" s="7">
        <f t="shared" si="10"/>
        <v>0</v>
      </c>
      <c r="B30" s="7">
        <f t="shared" si="10"/>
        <v>0</v>
      </c>
      <c r="C30" s="7">
        <f t="shared" si="10"/>
        <v>0</v>
      </c>
      <c r="D30" s="9">
        <f t="shared" si="4"/>
        <v>6</v>
      </c>
      <c r="E30" s="45"/>
      <c r="F30" s="46"/>
      <c r="G30" s="46"/>
      <c r="H30" s="46"/>
      <c r="I30" s="46"/>
      <c r="J30" s="46"/>
      <c r="K30" s="10">
        <f t="shared" si="5"/>
        <v>0</v>
      </c>
      <c r="L30" s="11">
        <f t="shared" si="6"/>
        <v>-2</v>
      </c>
      <c r="M30" s="12">
        <f t="shared" si="7"/>
        <v>0</v>
      </c>
      <c r="N30" s="15">
        <f t="shared" si="8"/>
        <v>0</v>
      </c>
    </row>
    <row r="31" spans="1:14" ht="12.75" hidden="1">
      <c r="A31" s="7">
        <f t="shared" si="10"/>
        <v>0</v>
      </c>
      <c r="B31" s="7">
        <f t="shared" si="10"/>
        <v>0</v>
      </c>
      <c r="C31" s="7">
        <f t="shared" si="10"/>
        <v>0</v>
      </c>
      <c r="D31" s="9">
        <f t="shared" si="4"/>
        <v>6</v>
      </c>
      <c r="E31" s="45"/>
      <c r="F31" s="46"/>
      <c r="G31" s="46"/>
      <c r="H31" s="46"/>
      <c r="I31" s="46"/>
      <c r="J31" s="46"/>
      <c r="K31" s="10">
        <f t="shared" si="5"/>
        <v>0</v>
      </c>
      <c r="L31" s="11">
        <f t="shared" si="6"/>
        <v>-2</v>
      </c>
      <c r="M31" s="12">
        <f t="shared" si="7"/>
        <v>0</v>
      </c>
      <c r="N31" s="15">
        <f t="shared" si="8"/>
        <v>0</v>
      </c>
    </row>
    <row r="32" spans="1:14" ht="12.75">
      <c r="A32" s="37"/>
      <c r="B32" s="37"/>
      <c r="C32" s="37"/>
      <c r="D32" s="38"/>
      <c r="E32" s="39"/>
      <c r="F32" s="40"/>
      <c r="G32" s="40"/>
      <c r="H32" s="40"/>
      <c r="I32" s="40"/>
      <c r="J32" s="40"/>
      <c r="K32" s="41"/>
      <c r="L32" s="42"/>
      <c r="M32" s="43"/>
      <c r="N32" s="44"/>
    </row>
    <row r="33" ht="12.75">
      <c r="B33" s="13"/>
    </row>
    <row r="34" spans="1:13" ht="25.5">
      <c r="A34" s="1" t="s">
        <v>0</v>
      </c>
      <c r="B34" s="2" t="s">
        <v>156</v>
      </c>
      <c r="C34" s="1" t="s">
        <v>1</v>
      </c>
      <c r="D34" s="3" t="s">
        <v>2</v>
      </c>
      <c r="E34" s="4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6" t="s">
        <v>9</v>
      </c>
      <c r="L34" s="6"/>
      <c r="M34" s="3" t="s">
        <v>10</v>
      </c>
    </row>
    <row r="35" spans="1:13" ht="12.75" hidden="1">
      <c r="A35" s="7">
        <f aca="true" t="shared" si="11" ref="A35:C40">+A18</f>
        <v>625</v>
      </c>
      <c r="B35" s="7">
        <f t="shared" si="11"/>
        <v>0</v>
      </c>
      <c r="C35" s="7">
        <f t="shared" si="11"/>
        <v>0</v>
      </c>
      <c r="D35" s="17">
        <f aca="true" t="shared" si="12" ref="D35:D55">RANK(M35,M$35:M$55,0)</f>
        <v>6</v>
      </c>
      <c r="E35" s="45"/>
      <c r="F35" s="46"/>
      <c r="G35" s="46"/>
      <c r="H35" s="46"/>
      <c r="I35" s="46"/>
      <c r="J35" s="46"/>
      <c r="K35" s="18">
        <f>SUM(F35:J35)-(MAX(F35:J35)+MIN(F35:J35))</f>
        <v>0</v>
      </c>
      <c r="L35" s="19">
        <f>COUNT(F35:J35)-2</f>
        <v>-2</v>
      </c>
      <c r="M35" s="20">
        <f>SUM(K35*3)/L35+E35</f>
        <v>0</v>
      </c>
    </row>
    <row r="36" spans="1:13" ht="12.75">
      <c r="A36" s="67">
        <f t="shared" si="11"/>
        <v>626</v>
      </c>
      <c r="B36" s="8" t="str">
        <f t="shared" si="11"/>
        <v>Phillip Drew</v>
      </c>
      <c r="C36" s="8" t="str">
        <f t="shared" si="11"/>
        <v>Loughborough</v>
      </c>
      <c r="D36" s="17">
        <f t="shared" si="12"/>
        <v>5</v>
      </c>
      <c r="E36" s="45">
        <v>4.4</v>
      </c>
      <c r="F36" s="46">
        <v>8.3</v>
      </c>
      <c r="G36" s="46">
        <v>8</v>
      </c>
      <c r="H36" s="46">
        <v>8.2</v>
      </c>
      <c r="I36" s="46">
        <v>8.1</v>
      </c>
      <c r="J36" s="46">
        <v>8</v>
      </c>
      <c r="K36" s="61">
        <f aca="true" t="shared" si="13" ref="K36:K47">SUM(F36:J36)-(MAX(F36:J36)+MIN(F36:J36))</f>
        <v>24.3</v>
      </c>
      <c r="L36" s="19">
        <f aca="true" t="shared" si="14" ref="L36:L47">COUNT(F36:J36)-2</f>
        <v>3</v>
      </c>
      <c r="M36" s="20">
        <f aca="true" t="shared" si="15" ref="M36:M47">SUM(K36*3)/L36+E36</f>
        <v>28.700000000000003</v>
      </c>
    </row>
    <row r="37" spans="1:13" ht="12.75">
      <c r="A37" s="67">
        <f t="shared" si="11"/>
        <v>627</v>
      </c>
      <c r="B37" s="8" t="str">
        <f t="shared" si="11"/>
        <v>Greg Boosey</v>
      </c>
      <c r="C37" s="8" t="str">
        <f t="shared" si="11"/>
        <v>Richmond</v>
      </c>
      <c r="D37" s="17">
        <f t="shared" si="12"/>
        <v>3</v>
      </c>
      <c r="E37" s="45">
        <v>4.5</v>
      </c>
      <c r="F37" s="46">
        <v>8</v>
      </c>
      <c r="G37" s="46">
        <v>8.4</v>
      </c>
      <c r="H37" s="46">
        <v>8.5</v>
      </c>
      <c r="I37" s="46">
        <v>8.5</v>
      </c>
      <c r="J37" s="46">
        <v>8.2</v>
      </c>
      <c r="K37" s="61">
        <f t="shared" si="13"/>
        <v>25.099999999999994</v>
      </c>
      <c r="L37" s="19">
        <f t="shared" si="14"/>
        <v>3</v>
      </c>
      <c r="M37" s="20">
        <f t="shared" si="15"/>
        <v>29.599999999999994</v>
      </c>
    </row>
    <row r="38" spans="1:13" ht="12.75">
      <c r="A38" s="67">
        <f t="shared" si="11"/>
        <v>628</v>
      </c>
      <c r="B38" s="8" t="str">
        <f t="shared" si="11"/>
        <v>Charlie Burrows</v>
      </c>
      <c r="C38" s="8" t="str">
        <f t="shared" si="11"/>
        <v>Pinewood</v>
      </c>
      <c r="D38" s="17">
        <f t="shared" si="12"/>
        <v>1</v>
      </c>
      <c r="E38" s="45">
        <v>8.7</v>
      </c>
      <c r="F38" s="46">
        <v>9.2</v>
      </c>
      <c r="G38" s="46">
        <v>8.8</v>
      </c>
      <c r="H38" s="46">
        <v>8.8</v>
      </c>
      <c r="I38" s="46">
        <v>9</v>
      </c>
      <c r="J38" s="46">
        <v>9</v>
      </c>
      <c r="K38" s="61">
        <f t="shared" si="13"/>
        <v>26.799999999999997</v>
      </c>
      <c r="L38" s="19">
        <f t="shared" si="14"/>
        <v>3</v>
      </c>
      <c r="M38" s="20">
        <f t="shared" si="15"/>
        <v>35.5</v>
      </c>
    </row>
    <row r="39" spans="1:13" ht="12.75">
      <c r="A39" s="67">
        <f t="shared" si="11"/>
        <v>629</v>
      </c>
      <c r="B39" s="8" t="str">
        <f t="shared" si="11"/>
        <v>Jerome Foster</v>
      </c>
      <c r="C39" s="8" t="str">
        <f t="shared" si="11"/>
        <v>Checkers</v>
      </c>
      <c r="D39" s="17">
        <f t="shared" si="12"/>
        <v>4</v>
      </c>
      <c r="E39" s="45">
        <v>4</v>
      </c>
      <c r="F39" s="46">
        <v>8.5</v>
      </c>
      <c r="G39" s="46">
        <v>8.5</v>
      </c>
      <c r="H39" s="46">
        <v>8.5</v>
      </c>
      <c r="I39" s="46">
        <v>8.8</v>
      </c>
      <c r="J39" s="46">
        <v>8.5</v>
      </c>
      <c r="K39" s="61">
        <f t="shared" si="13"/>
        <v>25.499999999999996</v>
      </c>
      <c r="L39" s="19">
        <f t="shared" si="14"/>
        <v>3</v>
      </c>
      <c r="M39" s="20">
        <f t="shared" si="15"/>
        <v>29.499999999999996</v>
      </c>
    </row>
    <row r="40" spans="1:13" ht="12.75">
      <c r="A40" s="67">
        <f t="shared" si="11"/>
        <v>670</v>
      </c>
      <c r="B40" s="8" t="str">
        <f t="shared" si="11"/>
        <v>Ryan Dyer</v>
      </c>
      <c r="C40" s="8" t="str">
        <f t="shared" si="11"/>
        <v>Pinewood</v>
      </c>
      <c r="D40" s="17">
        <f t="shared" si="12"/>
        <v>2</v>
      </c>
      <c r="E40" s="45">
        <v>5.7</v>
      </c>
      <c r="F40" s="46">
        <v>8.2</v>
      </c>
      <c r="G40" s="46">
        <v>7.9</v>
      </c>
      <c r="H40" s="46">
        <v>8.4</v>
      </c>
      <c r="I40" s="46">
        <v>8.3</v>
      </c>
      <c r="J40" s="46">
        <v>8.1</v>
      </c>
      <c r="K40" s="61">
        <f t="shared" si="13"/>
        <v>24.599999999999998</v>
      </c>
      <c r="L40" s="19">
        <f t="shared" si="14"/>
        <v>3</v>
      </c>
      <c r="M40" s="20">
        <f t="shared" si="15"/>
        <v>30.299999999999997</v>
      </c>
    </row>
    <row r="41" spans="1:13" ht="12.75" hidden="1">
      <c r="A41" s="7" t="e">
        <f>+#REF!</f>
        <v>#REF!</v>
      </c>
      <c r="B41" s="7" t="e">
        <f>+#REF!</f>
        <v>#REF!</v>
      </c>
      <c r="C41" s="7" t="e">
        <f>+#REF!</f>
        <v>#REF!</v>
      </c>
      <c r="D41" s="17">
        <f t="shared" si="12"/>
        <v>6</v>
      </c>
      <c r="E41" s="45"/>
      <c r="F41" s="46"/>
      <c r="G41" s="46"/>
      <c r="H41" s="46"/>
      <c r="I41" s="46"/>
      <c r="J41" s="46"/>
      <c r="K41" s="18">
        <f t="shared" si="13"/>
        <v>0</v>
      </c>
      <c r="L41" s="19">
        <f t="shared" si="14"/>
        <v>-2</v>
      </c>
      <c r="M41" s="20">
        <f t="shared" si="15"/>
        <v>0</v>
      </c>
    </row>
    <row r="42" spans="1:13" ht="12.75" hidden="1">
      <c r="A42" s="7" t="e">
        <f>+#REF!</f>
        <v>#REF!</v>
      </c>
      <c r="B42" s="7" t="e">
        <f>+#REF!</f>
        <v>#REF!</v>
      </c>
      <c r="C42" s="7" t="e">
        <f>+#REF!</f>
        <v>#REF!</v>
      </c>
      <c r="D42" s="17">
        <f t="shared" si="12"/>
        <v>6</v>
      </c>
      <c r="E42" s="45"/>
      <c r="F42" s="46"/>
      <c r="G42" s="46"/>
      <c r="H42" s="46"/>
      <c r="I42" s="46"/>
      <c r="J42" s="46"/>
      <c r="K42" s="18">
        <f t="shared" si="13"/>
        <v>0</v>
      </c>
      <c r="L42" s="19">
        <f t="shared" si="14"/>
        <v>-2</v>
      </c>
      <c r="M42" s="20">
        <f t="shared" si="15"/>
        <v>0</v>
      </c>
    </row>
    <row r="43" spans="1:13" ht="12.75" hidden="1">
      <c r="A43" s="7" t="e">
        <f>+#REF!</f>
        <v>#REF!</v>
      </c>
      <c r="B43" s="7" t="e">
        <f>+#REF!</f>
        <v>#REF!</v>
      </c>
      <c r="C43" s="7" t="e">
        <f>+#REF!</f>
        <v>#REF!</v>
      </c>
      <c r="D43" s="17">
        <f t="shared" si="12"/>
        <v>6</v>
      </c>
      <c r="E43" s="45"/>
      <c r="F43" s="46"/>
      <c r="G43" s="46"/>
      <c r="H43" s="46"/>
      <c r="I43" s="46"/>
      <c r="J43" s="46"/>
      <c r="K43" s="18">
        <f t="shared" si="13"/>
        <v>0</v>
      </c>
      <c r="L43" s="19">
        <f t="shared" si="14"/>
        <v>-2</v>
      </c>
      <c r="M43" s="20">
        <f t="shared" si="15"/>
        <v>0</v>
      </c>
    </row>
    <row r="44" spans="1:13" ht="12.75" hidden="1">
      <c r="A44" s="7" t="e">
        <f>+#REF!</f>
        <v>#REF!</v>
      </c>
      <c r="B44" s="7" t="e">
        <f>+#REF!</f>
        <v>#REF!</v>
      </c>
      <c r="C44" s="7" t="e">
        <f>+#REF!</f>
        <v>#REF!</v>
      </c>
      <c r="D44" s="17">
        <f t="shared" si="12"/>
        <v>6</v>
      </c>
      <c r="E44" s="45"/>
      <c r="F44" s="46"/>
      <c r="G44" s="46"/>
      <c r="H44" s="46"/>
      <c r="I44" s="46"/>
      <c r="J44" s="46"/>
      <c r="K44" s="18">
        <f t="shared" si="13"/>
        <v>0</v>
      </c>
      <c r="L44" s="19">
        <f t="shared" si="14"/>
        <v>-2</v>
      </c>
      <c r="M44" s="20">
        <f t="shared" si="15"/>
        <v>0</v>
      </c>
    </row>
    <row r="45" spans="1:13" ht="12.75" hidden="1">
      <c r="A45" s="7" t="e">
        <f>+#REF!</f>
        <v>#REF!</v>
      </c>
      <c r="B45" s="7" t="e">
        <f>+#REF!</f>
        <v>#REF!</v>
      </c>
      <c r="C45" s="7" t="e">
        <f>+#REF!</f>
        <v>#REF!</v>
      </c>
      <c r="D45" s="17">
        <f t="shared" si="12"/>
        <v>6</v>
      </c>
      <c r="E45" s="45"/>
      <c r="F45" s="46"/>
      <c r="G45" s="46"/>
      <c r="H45" s="46"/>
      <c r="I45" s="46"/>
      <c r="J45" s="46"/>
      <c r="K45" s="18">
        <f t="shared" si="13"/>
        <v>0</v>
      </c>
      <c r="L45" s="19">
        <f t="shared" si="14"/>
        <v>-2</v>
      </c>
      <c r="M45" s="20">
        <f t="shared" si="15"/>
        <v>0</v>
      </c>
    </row>
    <row r="46" spans="1:13" ht="12.75" hidden="1">
      <c r="A46" s="7" t="e">
        <f>+#REF!</f>
        <v>#REF!</v>
      </c>
      <c r="B46" s="7" t="e">
        <f>+#REF!</f>
        <v>#REF!</v>
      </c>
      <c r="C46" s="7" t="e">
        <f>+#REF!</f>
        <v>#REF!</v>
      </c>
      <c r="D46" s="17">
        <f t="shared" si="12"/>
        <v>6</v>
      </c>
      <c r="E46" s="45"/>
      <c r="F46" s="46"/>
      <c r="G46" s="46"/>
      <c r="H46" s="46"/>
      <c r="I46" s="46"/>
      <c r="J46" s="46"/>
      <c r="K46" s="18">
        <f t="shared" si="13"/>
        <v>0</v>
      </c>
      <c r="L46" s="19">
        <f t="shared" si="14"/>
        <v>-2</v>
      </c>
      <c r="M46" s="20">
        <f t="shared" si="15"/>
        <v>0</v>
      </c>
    </row>
    <row r="47" spans="1:13" ht="12.75" hidden="1">
      <c r="A47" s="7" t="e">
        <f>+#REF!</f>
        <v>#REF!</v>
      </c>
      <c r="B47" s="7" t="e">
        <f>+#REF!</f>
        <v>#REF!</v>
      </c>
      <c r="C47" s="7" t="e">
        <f>+#REF!</f>
        <v>#REF!</v>
      </c>
      <c r="D47" s="17">
        <f t="shared" si="12"/>
        <v>6</v>
      </c>
      <c r="E47" s="45"/>
      <c r="F47" s="46"/>
      <c r="G47" s="46"/>
      <c r="H47" s="46"/>
      <c r="I47" s="46"/>
      <c r="J47" s="46"/>
      <c r="K47" s="18">
        <f t="shared" si="13"/>
        <v>0</v>
      </c>
      <c r="L47" s="19">
        <f t="shared" si="14"/>
        <v>-2</v>
      </c>
      <c r="M47" s="20">
        <f t="shared" si="15"/>
        <v>0</v>
      </c>
    </row>
    <row r="48" spans="1:13" ht="12.75" hidden="1">
      <c r="A48" s="7">
        <f aca="true" t="shared" si="16" ref="A48:C55">+A24</f>
        <v>0</v>
      </c>
      <c r="B48" s="7">
        <f t="shared" si="16"/>
        <v>0</v>
      </c>
      <c r="C48" s="7">
        <f t="shared" si="16"/>
        <v>0</v>
      </c>
      <c r="D48" s="17">
        <f t="shared" si="12"/>
        <v>6</v>
      </c>
      <c r="E48" s="45"/>
      <c r="F48" s="46"/>
      <c r="G48" s="46"/>
      <c r="H48" s="46"/>
      <c r="I48" s="46"/>
      <c r="J48" s="46"/>
      <c r="K48" s="18">
        <f aca="true" t="shared" si="17" ref="K48:K55">SUM(F48:J48)-(MAX(F48:J48)+MIN(F48:J48))</f>
        <v>0</v>
      </c>
      <c r="L48" s="19">
        <f aca="true" t="shared" si="18" ref="L48:L55">COUNT(F48:J48)-2</f>
        <v>-2</v>
      </c>
      <c r="M48" s="20">
        <f aca="true" t="shared" si="19" ref="M48:M55">SUM(K48*3)/L48+E48</f>
        <v>0</v>
      </c>
    </row>
    <row r="49" spans="1:13" ht="12.75" hidden="1">
      <c r="A49" s="7">
        <f t="shared" si="16"/>
        <v>0</v>
      </c>
      <c r="B49" s="7">
        <f t="shared" si="16"/>
        <v>0</v>
      </c>
      <c r="C49" s="7">
        <f t="shared" si="16"/>
        <v>0</v>
      </c>
      <c r="D49" s="17">
        <f t="shared" si="12"/>
        <v>6</v>
      </c>
      <c r="E49" s="45"/>
      <c r="F49" s="46"/>
      <c r="G49" s="46"/>
      <c r="H49" s="46"/>
      <c r="I49" s="46"/>
      <c r="J49" s="46"/>
      <c r="K49" s="18">
        <f t="shared" si="17"/>
        <v>0</v>
      </c>
      <c r="L49" s="19">
        <f t="shared" si="18"/>
        <v>-2</v>
      </c>
      <c r="M49" s="20">
        <f t="shared" si="19"/>
        <v>0</v>
      </c>
    </row>
    <row r="50" spans="1:13" ht="12.75" hidden="1">
      <c r="A50" s="7">
        <f t="shared" si="16"/>
        <v>0</v>
      </c>
      <c r="B50" s="7">
        <f t="shared" si="16"/>
        <v>0</v>
      </c>
      <c r="C50" s="7">
        <f t="shared" si="16"/>
        <v>0</v>
      </c>
      <c r="D50" s="17">
        <f t="shared" si="12"/>
        <v>6</v>
      </c>
      <c r="E50" s="45"/>
      <c r="F50" s="46"/>
      <c r="G50" s="46"/>
      <c r="H50" s="46"/>
      <c r="I50" s="46"/>
      <c r="J50" s="46"/>
      <c r="K50" s="18">
        <f t="shared" si="17"/>
        <v>0</v>
      </c>
      <c r="L50" s="19">
        <f t="shared" si="18"/>
        <v>-2</v>
      </c>
      <c r="M50" s="20">
        <f t="shared" si="19"/>
        <v>0</v>
      </c>
    </row>
    <row r="51" spans="1:13" ht="12.75" hidden="1">
      <c r="A51" s="7">
        <f t="shared" si="16"/>
        <v>0</v>
      </c>
      <c r="B51" s="7">
        <f t="shared" si="16"/>
        <v>0</v>
      </c>
      <c r="C51" s="7">
        <f t="shared" si="16"/>
        <v>0</v>
      </c>
      <c r="D51" s="17">
        <f t="shared" si="12"/>
        <v>6</v>
      </c>
      <c r="E51" s="45"/>
      <c r="F51" s="46"/>
      <c r="G51" s="46"/>
      <c r="H51" s="46"/>
      <c r="I51" s="46"/>
      <c r="J51" s="46"/>
      <c r="K51" s="18">
        <f t="shared" si="17"/>
        <v>0</v>
      </c>
      <c r="L51" s="19">
        <f t="shared" si="18"/>
        <v>-2</v>
      </c>
      <c r="M51" s="20">
        <f t="shared" si="19"/>
        <v>0</v>
      </c>
    </row>
    <row r="52" spans="1:13" ht="12.75" hidden="1">
      <c r="A52" s="7">
        <f t="shared" si="16"/>
        <v>0</v>
      </c>
      <c r="B52" s="7">
        <f t="shared" si="16"/>
        <v>0</v>
      </c>
      <c r="C52" s="7">
        <f t="shared" si="16"/>
        <v>0</v>
      </c>
      <c r="D52" s="17">
        <f t="shared" si="12"/>
        <v>6</v>
      </c>
      <c r="E52" s="45"/>
      <c r="F52" s="46"/>
      <c r="G52" s="46"/>
      <c r="H52" s="46"/>
      <c r="I52" s="46"/>
      <c r="J52" s="46"/>
      <c r="K52" s="18">
        <f t="shared" si="17"/>
        <v>0</v>
      </c>
      <c r="L52" s="19">
        <f t="shared" si="18"/>
        <v>-2</v>
      </c>
      <c r="M52" s="20">
        <f t="shared" si="19"/>
        <v>0</v>
      </c>
    </row>
    <row r="53" spans="1:13" ht="12.75" hidden="1">
      <c r="A53" s="7">
        <f t="shared" si="16"/>
        <v>0</v>
      </c>
      <c r="B53" s="7">
        <f t="shared" si="16"/>
        <v>0</v>
      </c>
      <c r="C53" s="7">
        <f t="shared" si="16"/>
        <v>0</v>
      </c>
      <c r="D53" s="17">
        <f t="shared" si="12"/>
        <v>6</v>
      </c>
      <c r="E53" s="45"/>
      <c r="F53" s="46"/>
      <c r="G53" s="46"/>
      <c r="H53" s="46"/>
      <c r="I53" s="46"/>
      <c r="J53" s="46"/>
      <c r="K53" s="18">
        <f t="shared" si="17"/>
        <v>0</v>
      </c>
      <c r="L53" s="19">
        <f t="shared" si="18"/>
        <v>-2</v>
      </c>
      <c r="M53" s="20">
        <f t="shared" si="19"/>
        <v>0</v>
      </c>
    </row>
    <row r="54" spans="1:13" ht="12.75" hidden="1">
      <c r="A54" s="7">
        <f t="shared" si="16"/>
        <v>0</v>
      </c>
      <c r="B54" s="7">
        <f t="shared" si="16"/>
        <v>0</v>
      </c>
      <c r="C54" s="7">
        <f t="shared" si="16"/>
        <v>0</v>
      </c>
      <c r="D54" s="17">
        <f t="shared" si="12"/>
        <v>6</v>
      </c>
      <c r="E54" s="45"/>
      <c r="F54" s="46"/>
      <c r="G54" s="46"/>
      <c r="H54" s="46"/>
      <c r="I54" s="46"/>
      <c r="J54" s="46"/>
      <c r="K54" s="18">
        <f t="shared" si="17"/>
        <v>0</v>
      </c>
      <c r="L54" s="19">
        <f t="shared" si="18"/>
        <v>-2</v>
      </c>
      <c r="M54" s="20">
        <f t="shared" si="19"/>
        <v>0</v>
      </c>
    </row>
    <row r="55" spans="1:13" ht="12.75" hidden="1">
      <c r="A55" s="7">
        <f t="shared" si="16"/>
        <v>0</v>
      </c>
      <c r="B55" s="7">
        <f t="shared" si="16"/>
        <v>0</v>
      </c>
      <c r="C55" s="7">
        <f t="shared" si="16"/>
        <v>0</v>
      </c>
      <c r="D55" s="17">
        <f t="shared" si="12"/>
        <v>6</v>
      </c>
      <c r="E55" s="45"/>
      <c r="F55" s="46"/>
      <c r="G55" s="46"/>
      <c r="H55" s="46"/>
      <c r="I55" s="46"/>
      <c r="J55" s="46"/>
      <c r="K55" s="18">
        <f t="shared" si="17"/>
        <v>0</v>
      </c>
      <c r="L55" s="19">
        <f t="shared" si="18"/>
        <v>-2</v>
      </c>
      <c r="M55" s="20">
        <f t="shared" si="19"/>
        <v>0</v>
      </c>
    </row>
    <row r="56" spans="1:13" ht="12.75" hidden="1">
      <c r="A56" s="56" t="e">
        <f>SUM(A35:A47)</f>
        <v>#REF!</v>
      </c>
      <c r="B56" s="13" t="e">
        <f>SUM(B35:B47)</f>
        <v>#REF!</v>
      </c>
      <c r="C56" s="56" t="e">
        <f>SUM(C35:C47)</f>
        <v>#REF!</v>
      </c>
      <c r="D56" s="57">
        <f>SUM(D35:D47)</f>
        <v>63</v>
      </c>
      <c r="K56" s="58">
        <f>SUM(K35:K47)</f>
        <v>126.29999999999998</v>
      </c>
      <c r="L56" s="59">
        <f>SUM(L35:L47)</f>
        <v>-1</v>
      </c>
      <c r="M56" s="60">
        <f>SUM(M35:M47)</f>
        <v>153.6</v>
      </c>
    </row>
    <row r="58" spans="1:14" s="25" customFormat="1" ht="25.5">
      <c r="A58" s="28" t="s">
        <v>0</v>
      </c>
      <c r="B58" s="35" t="str">
        <f>+B34</f>
        <v>Senior 
Men's Tumbling</v>
      </c>
      <c r="C58" s="29" t="s">
        <v>1</v>
      </c>
      <c r="D58" s="3" t="s">
        <v>2</v>
      </c>
      <c r="E58" s="32" t="s">
        <v>3</v>
      </c>
      <c r="F58" s="3" t="s">
        <v>4</v>
      </c>
      <c r="G58" s="3" t="s">
        <v>5</v>
      </c>
      <c r="H58" s="3" t="s">
        <v>6</v>
      </c>
      <c r="I58" s="3" t="s">
        <v>7</v>
      </c>
      <c r="J58" s="3" t="s">
        <v>8</v>
      </c>
      <c r="K58" s="3" t="s">
        <v>9</v>
      </c>
      <c r="L58" s="3"/>
      <c r="M58" s="3" t="s">
        <v>10</v>
      </c>
      <c r="N58" s="29" t="s">
        <v>9</v>
      </c>
    </row>
    <row r="59" spans="1:14" ht="12.75" hidden="1">
      <c r="A59" s="30">
        <f aca="true" t="shared" si="20" ref="A59:C67">+A35</f>
        <v>625</v>
      </c>
      <c r="B59" s="30">
        <f t="shared" si="20"/>
        <v>0</v>
      </c>
      <c r="C59" s="30">
        <f t="shared" si="20"/>
        <v>0</v>
      </c>
      <c r="D59" s="31">
        <f aca="true" t="shared" si="21" ref="D59:D79">RANK(N59,N$59:N$79,0)</f>
        <v>6</v>
      </c>
      <c r="E59" s="45"/>
      <c r="F59" s="46"/>
      <c r="G59" s="46"/>
      <c r="H59" s="46"/>
      <c r="I59" s="46"/>
      <c r="J59" s="46"/>
      <c r="K59" s="33">
        <f>SUM(F59:J59)-(MAX(F59:J59)+MIN(F59:J59))</f>
        <v>0</v>
      </c>
      <c r="L59" s="33">
        <f>COUNT(F59:J59)-2</f>
        <v>-2</v>
      </c>
      <c r="M59" s="33">
        <f>SUM(K59*3)/L59+E59</f>
        <v>0</v>
      </c>
      <c r="N59" s="34">
        <f>M35+M59</f>
        <v>0</v>
      </c>
    </row>
    <row r="60" spans="1:14" ht="12.75">
      <c r="A60" s="30">
        <f t="shared" si="20"/>
        <v>626</v>
      </c>
      <c r="B60" s="30" t="str">
        <f t="shared" si="20"/>
        <v>Phillip Drew</v>
      </c>
      <c r="C60" s="30" t="str">
        <f t="shared" si="20"/>
        <v>Loughborough</v>
      </c>
      <c r="D60" s="31">
        <f>RANK(M60,M$59:M$79,0)</f>
        <v>3</v>
      </c>
      <c r="E60" s="45">
        <v>4.8</v>
      </c>
      <c r="F60" s="46">
        <v>8.2</v>
      </c>
      <c r="G60" s="46">
        <v>8.2</v>
      </c>
      <c r="H60" s="46">
        <v>8</v>
      </c>
      <c r="I60" s="46">
        <v>8</v>
      </c>
      <c r="J60" s="46">
        <v>7.9</v>
      </c>
      <c r="K60" s="33">
        <f aca="true" t="shared" si="22" ref="K60:K71">SUM(F60:J60)-(MAX(F60:J60)+MIN(F60:J60))</f>
        <v>24.199999999999996</v>
      </c>
      <c r="L60" s="33">
        <f aca="true" t="shared" si="23" ref="L60:L71">COUNT(F60:J60)-2</f>
        <v>3</v>
      </c>
      <c r="M60" s="33">
        <f aca="true" t="shared" si="24" ref="M60:M71">SUM(K60*3)/L60+E60</f>
        <v>29</v>
      </c>
      <c r="N60" s="34">
        <f aca="true" t="shared" si="25" ref="N60:N71">M36+M60</f>
        <v>57.7</v>
      </c>
    </row>
    <row r="61" spans="1:14" ht="12.75">
      <c r="A61" s="30">
        <f t="shared" si="20"/>
        <v>627</v>
      </c>
      <c r="B61" s="30" t="str">
        <f t="shared" si="20"/>
        <v>Greg Boosey</v>
      </c>
      <c r="C61" s="30" t="str">
        <f t="shared" si="20"/>
        <v>Richmond</v>
      </c>
      <c r="D61" s="31">
        <f>RANK(M61,M$59:M$79,0)</f>
        <v>4</v>
      </c>
      <c r="E61" s="45">
        <v>4.3</v>
      </c>
      <c r="F61" s="46">
        <v>7.6</v>
      </c>
      <c r="G61" s="46">
        <v>7.8</v>
      </c>
      <c r="H61" s="46">
        <v>7.8</v>
      </c>
      <c r="I61" s="46">
        <v>7.9</v>
      </c>
      <c r="J61" s="46">
        <v>7.9</v>
      </c>
      <c r="K61" s="33">
        <f t="shared" si="22"/>
        <v>23.5</v>
      </c>
      <c r="L61" s="33">
        <f t="shared" si="23"/>
        <v>3</v>
      </c>
      <c r="M61" s="33">
        <f t="shared" si="24"/>
        <v>27.8</v>
      </c>
      <c r="N61" s="34">
        <f t="shared" si="25"/>
        <v>57.39999999999999</v>
      </c>
    </row>
    <row r="62" spans="1:14" ht="12.75">
      <c r="A62" s="30">
        <f t="shared" si="20"/>
        <v>628</v>
      </c>
      <c r="B62" s="30" t="str">
        <f t="shared" si="20"/>
        <v>Charlie Burrows</v>
      </c>
      <c r="C62" s="30" t="str">
        <f t="shared" si="20"/>
        <v>Pinewood</v>
      </c>
      <c r="D62" s="31">
        <f>RANK(M62,M$59:M$79,0)</f>
        <v>1</v>
      </c>
      <c r="E62" s="45">
        <v>7.5</v>
      </c>
      <c r="F62" s="46">
        <v>8.7</v>
      </c>
      <c r="G62" s="46">
        <v>8.6</v>
      </c>
      <c r="H62" s="46">
        <v>8.7</v>
      </c>
      <c r="I62" s="46">
        <v>8.9</v>
      </c>
      <c r="J62" s="46">
        <v>8.7</v>
      </c>
      <c r="K62" s="33">
        <f t="shared" si="22"/>
        <v>26.099999999999994</v>
      </c>
      <c r="L62" s="33">
        <f t="shared" si="23"/>
        <v>3</v>
      </c>
      <c r="M62" s="33">
        <f t="shared" si="24"/>
        <v>33.599999999999994</v>
      </c>
      <c r="N62" s="34">
        <f t="shared" si="25"/>
        <v>69.1</v>
      </c>
    </row>
    <row r="63" spans="1:14" ht="12.75">
      <c r="A63" s="30">
        <f t="shared" si="20"/>
        <v>629</v>
      </c>
      <c r="B63" s="30" t="str">
        <f t="shared" si="20"/>
        <v>Jerome Foster</v>
      </c>
      <c r="C63" s="30" t="str">
        <f t="shared" si="20"/>
        <v>Checkers</v>
      </c>
      <c r="D63" s="31">
        <f>RANK(M63,M$59:M$79,0)</f>
        <v>5</v>
      </c>
      <c r="E63" s="45">
        <v>2.3</v>
      </c>
      <c r="F63" s="46">
        <v>7.6</v>
      </c>
      <c r="G63" s="46">
        <v>7.9</v>
      </c>
      <c r="H63" s="46">
        <v>7.7</v>
      </c>
      <c r="I63" s="46">
        <v>7.8</v>
      </c>
      <c r="J63" s="46">
        <v>7.6</v>
      </c>
      <c r="K63" s="33">
        <f t="shared" si="22"/>
        <v>23.1</v>
      </c>
      <c r="L63" s="33">
        <f t="shared" si="23"/>
        <v>3</v>
      </c>
      <c r="M63" s="33">
        <f t="shared" si="24"/>
        <v>25.400000000000006</v>
      </c>
      <c r="N63" s="34">
        <f t="shared" si="25"/>
        <v>54.900000000000006</v>
      </c>
    </row>
    <row r="64" spans="1:14" ht="12.75">
      <c r="A64" s="30">
        <f t="shared" si="20"/>
        <v>670</v>
      </c>
      <c r="B64" s="30" t="str">
        <f t="shared" si="20"/>
        <v>Ryan Dyer</v>
      </c>
      <c r="C64" s="30" t="str">
        <f t="shared" si="20"/>
        <v>Pinewood</v>
      </c>
      <c r="D64" s="31">
        <f>RANK(M64,M$59:M$79,0)</f>
        <v>2</v>
      </c>
      <c r="E64" s="45">
        <v>4.7</v>
      </c>
      <c r="F64" s="46">
        <v>8.6</v>
      </c>
      <c r="G64" s="46">
        <v>8.7</v>
      </c>
      <c r="H64" s="46">
        <v>8.6</v>
      </c>
      <c r="I64" s="46">
        <v>8.6</v>
      </c>
      <c r="J64" s="46">
        <v>8.5</v>
      </c>
      <c r="K64" s="33">
        <f t="shared" si="22"/>
        <v>25.8</v>
      </c>
      <c r="L64" s="33">
        <f t="shared" si="23"/>
        <v>3</v>
      </c>
      <c r="M64" s="33">
        <f t="shared" si="24"/>
        <v>30.5</v>
      </c>
      <c r="N64" s="34">
        <f t="shared" si="25"/>
        <v>60.8</v>
      </c>
    </row>
    <row r="65" spans="1:14" ht="12.75" hidden="1">
      <c r="A65" s="30" t="e">
        <f t="shared" si="20"/>
        <v>#REF!</v>
      </c>
      <c r="B65" s="30" t="e">
        <f t="shared" si="20"/>
        <v>#REF!</v>
      </c>
      <c r="C65" s="30" t="e">
        <f t="shared" si="20"/>
        <v>#REF!</v>
      </c>
      <c r="D65" s="31">
        <f t="shared" si="21"/>
        <v>6</v>
      </c>
      <c r="E65" s="45"/>
      <c r="F65" s="46"/>
      <c r="G65" s="46"/>
      <c r="H65" s="46"/>
      <c r="I65" s="46"/>
      <c r="J65" s="46"/>
      <c r="K65" s="33">
        <f t="shared" si="22"/>
        <v>0</v>
      </c>
      <c r="L65" s="33">
        <f t="shared" si="23"/>
        <v>-2</v>
      </c>
      <c r="M65" s="33">
        <f t="shared" si="24"/>
        <v>0</v>
      </c>
      <c r="N65" s="34">
        <f t="shared" si="25"/>
        <v>0</v>
      </c>
    </row>
    <row r="66" spans="1:14" ht="12.75" hidden="1">
      <c r="A66" s="30" t="e">
        <f t="shared" si="20"/>
        <v>#REF!</v>
      </c>
      <c r="B66" s="30" t="e">
        <f t="shared" si="20"/>
        <v>#REF!</v>
      </c>
      <c r="C66" s="30" t="e">
        <f t="shared" si="20"/>
        <v>#REF!</v>
      </c>
      <c r="D66" s="31">
        <f t="shared" si="21"/>
        <v>6</v>
      </c>
      <c r="E66" s="45"/>
      <c r="F66" s="46"/>
      <c r="G66" s="46"/>
      <c r="H66" s="46"/>
      <c r="I66" s="46"/>
      <c r="J66" s="46"/>
      <c r="K66" s="33">
        <f t="shared" si="22"/>
        <v>0</v>
      </c>
      <c r="L66" s="33">
        <f t="shared" si="23"/>
        <v>-2</v>
      </c>
      <c r="M66" s="33">
        <f t="shared" si="24"/>
        <v>0</v>
      </c>
      <c r="N66" s="34">
        <f t="shared" si="25"/>
        <v>0</v>
      </c>
    </row>
    <row r="67" spans="1:14" ht="12.75" hidden="1">
      <c r="A67" s="30" t="e">
        <f t="shared" si="20"/>
        <v>#REF!</v>
      </c>
      <c r="B67" s="30" t="e">
        <f t="shared" si="20"/>
        <v>#REF!</v>
      </c>
      <c r="C67" s="30" t="e">
        <f t="shared" si="20"/>
        <v>#REF!</v>
      </c>
      <c r="D67" s="31">
        <f t="shared" si="21"/>
        <v>6</v>
      </c>
      <c r="E67" s="45"/>
      <c r="F67" s="46"/>
      <c r="G67" s="46"/>
      <c r="H67" s="46"/>
      <c r="I67" s="46"/>
      <c r="J67" s="46"/>
      <c r="K67" s="33">
        <f t="shared" si="22"/>
        <v>0</v>
      </c>
      <c r="L67" s="33">
        <f t="shared" si="23"/>
        <v>-2</v>
      </c>
      <c r="M67" s="33">
        <f t="shared" si="24"/>
        <v>0</v>
      </c>
      <c r="N67" s="34">
        <f t="shared" si="25"/>
        <v>0</v>
      </c>
    </row>
    <row r="68" spans="1:14" ht="12.75" hidden="1">
      <c r="A68" s="30" t="s">
        <v>99</v>
      </c>
      <c r="B68" s="30" t="e">
        <f aca="true" t="shared" si="26" ref="B68:C79">+B44</f>
        <v>#REF!</v>
      </c>
      <c r="C68" s="30" t="e">
        <f t="shared" si="26"/>
        <v>#REF!</v>
      </c>
      <c r="D68" s="31">
        <f t="shared" si="21"/>
        <v>6</v>
      </c>
      <c r="E68" s="45"/>
      <c r="F68" s="46"/>
      <c r="G68" s="46"/>
      <c r="H68" s="46"/>
      <c r="I68" s="46"/>
      <c r="J68" s="46"/>
      <c r="K68" s="33">
        <f t="shared" si="22"/>
        <v>0</v>
      </c>
      <c r="L68" s="33">
        <f t="shared" si="23"/>
        <v>-2</v>
      </c>
      <c r="M68" s="33">
        <f t="shared" si="24"/>
        <v>0</v>
      </c>
      <c r="N68" s="34">
        <f t="shared" si="25"/>
        <v>0</v>
      </c>
    </row>
    <row r="69" spans="1:14" ht="12.75" hidden="1">
      <c r="A69" s="30" t="e">
        <f aca="true" t="shared" si="27" ref="A69:A79">+A45</f>
        <v>#REF!</v>
      </c>
      <c r="B69" s="30" t="e">
        <f t="shared" si="26"/>
        <v>#REF!</v>
      </c>
      <c r="C69" s="30" t="e">
        <f t="shared" si="26"/>
        <v>#REF!</v>
      </c>
      <c r="D69" s="31">
        <f t="shared" si="21"/>
        <v>6</v>
      </c>
      <c r="E69" s="45"/>
      <c r="F69" s="46"/>
      <c r="G69" s="46"/>
      <c r="H69" s="46"/>
      <c r="I69" s="46"/>
      <c r="J69" s="46"/>
      <c r="K69" s="33">
        <f t="shared" si="22"/>
        <v>0</v>
      </c>
      <c r="L69" s="33">
        <f t="shared" si="23"/>
        <v>-2</v>
      </c>
      <c r="M69" s="33">
        <f t="shared" si="24"/>
        <v>0</v>
      </c>
      <c r="N69" s="34">
        <f t="shared" si="25"/>
        <v>0</v>
      </c>
    </row>
    <row r="70" spans="1:14" ht="12.75" hidden="1">
      <c r="A70" s="30" t="e">
        <f t="shared" si="27"/>
        <v>#REF!</v>
      </c>
      <c r="B70" s="30" t="e">
        <f t="shared" si="26"/>
        <v>#REF!</v>
      </c>
      <c r="C70" s="30" t="e">
        <f t="shared" si="26"/>
        <v>#REF!</v>
      </c>
      <c r="D70" s="31">
        <f t="shared" si="21"/>
        <v>6</v>
      </c>
      <c r="E70" s="45"/>
      <c r="F70" s="46"/>
      <c r="G70" s="46"/>
      <c r="H70" s="46"/>
      <c r="I70" s="46"/>
      <c r="J70" s="46"/>
      <c r="K70" s="33">
        <f t="shared" si="22"/>
        <v>0</v>
      </c>
      <c r="L70" s="33">
        <f t="shared" si="23"/>
        <v>-2</v>
      </c>
      <c r="M70" s="33">
        <f t="shared" si="24"/>
        <v>0</v>
      </c>
      <c r="N70" s="34">
        <f t="shared" si="25"/>
        <v>0</v>
      </c>
    </row>
    <row r="71" spans="1:14" ht="12.75" hidden="1">
      <c r="A71" s="30" t="e">
        <f t="shared" si="27"/>
        <v>#REF!</v>
      </c>
      <c r="B71" s="30" t="e">
        <f t="shared" si="26"/>
        <v>#REF!</v>
      </c>
      <c r="C71" s="30" t="e">
        <f t="shared" si="26"/>
        <v>#REF!</v>
      </c>
      <c r="D71" s="31">
        <f t="shared" si="21"/>
        <v>6</v>
      </c>
      <c r="E71" s="45"/>
      <c r="F71" s="46"/>
      <c r="G71" s="46"/>
      <c r="H71" s="46"/>
      <c r="I71" s="46"/>
      <c r="J71" s="46"/>
      <c r="K71" s="33">
        <f t="shared" si="22"/>
        <v>0</v>
      </c>
      <c r="L71" s="33">
        <f t="shared" si="23"/>
        <v>-2</v>
      </c>
      <c r="M71" s="33">
        <f t="shared" si="24"/>
        <v>0</v>
      </c>
      <c r="N71" s="34">
        <f t="shared" si="25"/>
        <v>0</v>
      </c>
    </row>
    <row r="72" spans="1:14" ht="12.75" hidden="1">
      <c r="A72" s="30">
        <f t="shared" si="27"/>
        <v>0</v>
      </c>
      <c r="B72" s="30">
        <f t="shared" si="26"/>
        <v>0</v>
      </c>
      <c r="C72" s="30">
        <f t="shared" si="26"/>
        <v>0</v>
      </c>
      <c r="D72" s="31">
        <f t="shared" si="21"/>
        <v>6</v>
      </c>
      <c r="E72" s="45"/>
      <c r="F72" s="46"/>
      <c r="G72" s="46"/>
      <c r="H72" s="46"/>
      <c r="I72" s="46"/>
      <c r="J72" s="46"/>
      <c r="K72" s="33">
        <f aca="true" t="shared" si="28" ref="K72:K79">SUM(F72:J72)-(MAX(F72:J72)+MIN(F72:J72))</f>
        <v>0</v>
      </c>
      <c r="L72" s="33">
        <f aca="true" t="shared" si="29" ref="L72:L79">COUNT(F72:J72)-2</f>
        <v>-2</v>
      </c>
      <c r="M72" s="33">
        <f aca="true" t="shared" si="30" ref="M72:M79">SUM(K72*3)/L72+E72</f>
        <v>0</v>
      </c>
      <c r="N72" s="34">
        <f aca="true" t="shared" si="31" ref="N72:N79">M48+M72</f>
        <v>0</v>
      </c>
    </row>
    <row r="73" spans="1:14" ht="12.75" hidden="1">
      <c r="A73" s="30">
        <f t="shared" si="27"/>
        <v>0</v>
      </c>
      <c r="B73" s="30">
        <f t="shared" si="26"/>
        <v>0</v>
      </c>
      <c r="C73" s="30">
        <f t="shared" si="26"/>
        <v>0</v>
      </c>
      <c r="D73" s="31">
        <f t="shared" si="21"/>
        <v>6</v>
      </c>
      <c r="E73" s="45"/>
      <c r="F73" s="46"/>
      <c r="G73" s="46"/>
      <c r="H73" s="46"/>
      <c r="I73" s="46"/>
      <c r="J73" s="46"/>
      <c r="K73" s="33">
        <f t="shared" si="28"/>
        <v>0</v>
      </c>
      <c r="L73" s="33">
        <f t="shared" si="29"/>
        <v>-2</v>
      </c>
      <c r="M73" s="33">
        <f t="shared" si="30"/>
        <v>0</v>
      </c>
      <c r="N73" s="34">
        <f t="shared" si="31"/>
        <v>0</v>
      </c>
    </row>
    <row r="74" spans="1:14" ht="12.75" hidden="1">
      <c r="A74" s="30">
        <f t="shared" si="27"/>
        <v>0</v>
      </c>
      <c r="B74" s="30">
        <f t="shared" si="26"/>
        <v>0</v>
      </c>
      <c r="C74" s="30">
        <f t="shared" si="26"/>
        <v>0</v>
      </c>
      <c r="D74" s="31">
        <f t="shared" si="21"/>
        <v>6</v>
      </c>
      <c r="E74" s="45"/>
      <c r="F74" s="46"/>
      <c r="G74" s="46"/>
      <c r="H74" s="46"/>
      <c r="I74" s="46"/>
      <c r="J74" s="46"/>
      <c r="K74" s="33">
        <f t="shared" si="28"/>
        <v>0</v>
      </c>
      <c r="L74" s="33">
        <f t="shared" si="29"/>
        <v>-2</v>
      </c>
      <c r="M74" s="33">
        <f t="shared" si="30"/>
        <v>0</v>
      </c>
      <c r="N74" s="34">
        <f t="shared" si="31"/>
        <v>0</v>
      </c>
    </row>
    <row r="75" spans="1:14" ht="12.75" hidden="1">
      <c r="A75" s="30">
        <f t="shared" si="27"/>
        <v>0</v>
      </c>
      <c r="B75" s="30">
        <f t="shared" si="26"/>
        <v>0</v>
      </c>
      <c r="C75" s="30">
        <f t="shared" si="26"/>
        <v>0</v>
      </c>
      <c r="D75" s="31">
        <f t="shared" si="21"/>
        <v>6</v>
      </c>
      <c r="E75" s="45"/>
      <c r="F75" s="46"/>
      <c r="G75" s="46"/>
      <c r="H75" s="46"/>
      <c r="I75" s="46"/>
      <c r="J75" s="46"/>
      <c r="K75" s="33">
        <f t="shared" si="28"/>
        <v>0</v>
      </c>
      <c r="L75" s="33">
        <f t="shared" si="29"/>
        <v>-2</v>
      </c>
      <c r="M75" s="33">
        <f t="shared" si="30"/>
        <v>0</v>
      </c>
      <c r="N75" s="34">
        <f t="shared" si="31"/>
        <v>0</v>
      </c>
    </row>
    <row r="76" spans="1:14" ht="12.75" hidden="1">
      <c r="A76" s="30">
        <f t="shared" si="27"/>
        <v>0</v>
      </c>
      <c r="B76" s="30">
        <f t="shared" si="26"/>
        <v>0</v>
      </c>
      <c r="C76" s="30">
        <f t="shared" si="26"/>
        <v>0</v>
      </c>
      <c r="D76" s="31">
        <f t="shared" si="21"/>
        <v>6</v>
      </c>
      <c r="E76" s="45"/>
      <c r="F76" s="46"/>
      <c r="G76" s="46"/>
      <c r="H76" s="46"/>
      <c r="I76" s="46"/>
      <c r="J76" s="46"/>
      <c r="K76" s="33">
        <f t="shared" si="28"/>
        <v>0</v>
      </c>
      <c r="L76" s="33">
        <f t="shared" si="29"/>
        <v>-2</v>
      </c>
      <c r="M76" s="33">
        <f t="shared" si="30"/>
        <v>0</v>
      </c>
      <c r="N76" s="34">
        <f t="shared" si="31"/>
        <v>0</v>
      </c>
    </row>
    <row r="77" spans="1:14" ht="12.75" hidden="1">
      <c r="A77" s="30">
        <f t="shared" si="27"/>
        <v>0</v>
      </c>
      <c r="B77" s="30">
        <f t="shared" si="26"/>
        <v>0</v>
      </c>
      <c r="C77" s="30">
        <f t="shared" si="26"/>
        <v>0</v>
      </c>
      <c r="D77" s="31">
        <f t="shared" si="21"/>
        <v>6</v>
      </c>
      <c r="E77" s="45"/>
      <c r="F77" s="46"/>
      <c r="G77" s="46"/>
      <c r="H77" s="46"/>
      <c r="I77" s="46"/>
      <c r="J77" s="46"/>
      <c r="K77" s="33">
        <f t="shared" si="28"/>
        <v>0</v>
      </c>
      <c r="L77" s="33">
        <f t="shared" si="29"/>
        <v>-2</v>
      </c>
      <c r="M77" s="33">
        <f t="shared" si="30"/>
        <v>0</v>
      </c>
      <c r="N77" s="34">
        <f t="shared" si="31"/>
        <v>0</v>
      </c>
    </row>
    <row r="78" spans="1:14" ht="12.75" hidden="1">
      <c r="A78" s="30">
        <f t="shared" si="27"/>
        <v>0</v>
      </c>
      <c r="B78" s="30">
        <f t="shared" si="26"/>
        <v>0</v>
      </c>
      <c r="C78" s="30">
        <f t="shared" si="26"/>
        <v>0</v>
      </c>
      <c r="D78" s="31">
        <f t="shared" si="21"/>
        <v>6</v>
      </c>
      <c r="E78" s="45"/>
      <c r="F78" s="46"/>
      <c r="G78" s="46"/>
      <c r="H78" s="46"/>
      <c r="I78" s="46"/>
      <c r="J78" s="46"/>
      <c r="K78" s="33">
        <f t="shared" si="28"/>
        <v>0</v>
      </c>
      <c r="L78" s="33">
        <f t="shared" si="29"/>
        <v>-2</v>
      </c>
      <c r="M78" s="33">
        <f t="shared" si="30"/>
        <v>0</v>
      </c>
      <c r="N78" s="34">
        <f t="shared" si="31"/>
        <v>0</v>
      </c>
    </row>
    <row r="79" spans="1:14" ht="12.75" hidden="1">
      <c r="A79" s="30">
        <f t="shared" si="27"/>
        <v>0</v>
      </c>
      <c r="B79" s="30">
        <f t="shared" si="26"/>
        <v>0</v>
      </c>
      <c r="C79" s="30">
        <f t="shared" si="26"/>
        <v>0</v>
      </c>
      <c r="D79" s="31">
        <f t="shared" si="21"/>
        <v>6</v>
      </c>
      <c r="E79" s="45"/>
      <c r="F79" s="46"/>
      <c r="G79" s="46"/>
      <c r="H79" s="46"/>
      <c r="I79" s="46"/>
      <c r="J79" s="46"/>
      <c r="K79" s="33">
        <f t="shared" si="28"/>
        <v>0</v>
      </c>
      <c r="L79" s="33">
        <f t="shared" si="29"/>
        <v>-2</v>
      </c>
      <c r="M79" s="33">
        <f t="shared" si="30"/>
        <v>0</v>
      </c>
      <c r="N79" s="34">
        <f t="shared" si="31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54">
      <selection activeCell="K17" sqref="K17"/>
    </sheetView>
  </sheetViews>
  <sheetFormatPr defaultColWidth="9.140625" defaultRowHeight="12.75"/>
  <cols>
    <col min="1" max="1" width="4.57421875" style="0" customWidth="1"/>
    <col min="2" max="2" width="4.00390625" style="0" bestFit="1" customWidth="1"/>
    <col min="3" max="3" width="20.00390625" style="0" bestFit="1" customWidth="1"/>
    <col min="4" max="4" width="16.28125" style="0" bestFit="1" customWidth="1"/>
    <col min="5" max="5" width="4.8515625" style="0" customWidth="1"/>
  </cols>
  <sheetData>
    <row r="1" spans="1:6" ht="12.75">
      <c r="A1">
        <v>1</v>
      </c>
      <c r="B1">
        <v>512</v>
      </c>
      <c r="C1" t="s">
        <v>80</v>
      </c>
      <c r="D1" t="s">
        <v>11</v>
      </c>
      <c r="F1" t="s">
        <v>168</v>
      </c>
    </row>
    <row r="2" spans="1:4" ht="12.75">
      <c r="A2">
        <v>2</v>
      </c>
      <c r="B2">
        <v>524</v>
      </c>
      <c r="C2" t="s">
        <v>56</v>
      </c>
      <c r="D2" t="s">
        <v>18</v>
      </c>
    </row>
    <row r="3" spans="1:4" ht="12.75">
      <c r="A3">
        <v>3</v>
      </c>
      <c r="B3">
        <v>504</v>
      </c>
      <c r="C3" t="s">
        <v>113</v>
      </c>
      <c r="D3" t="s">
        <v>75</v>
      </c>
    </row>
    <row r="4" spans="1:4" ht="12.75">
      <c r="A4">
        <v>4</v>
      </c>
      <c r="B4">
        <v>507</v>
      </c>
      <c r="C4" t="s">
        <v>115</v>
      </c>
      <c r="D4" t="s">
        <v>43</v>
      </c>
    </row>
    <row r="5" spans="1:4" ht="12.75">
      <c r="A5">
        <v>5</v>
      </c>
      <c r="B5">
        <v>520</v>
      </c>
      <c r="C5" t="s">
        <v>121</v>
      </c>
      <c r="D5" t="s">
        <v>48</v>
      </c>
    </row>
    <row r="6" spans="1:4" ht="12.75">
      <c r="A6">
        <v>6</v>
      </c>
      <c r="B6">
        <v>503</v>
      </c>
      <c r="C6" t="s">
        <v>112</v>
      </c>
      <c r="D6" t="s">
        <v>48</v>
      </c>
    </row>
    <row r="7" spans="1:4" ht="12.75">
      <c r="A7">
        <v>6</v>
      </c>
      <c r="B7">
        <v>517</v>
      </c>
      <c r="C7" t="s">
        <v>76</v>
      </c>
      <c r="D7" t="s">
        <v>77</v>
      </c>
    </row>
    <row r="8" spans="1:4" ht="12.75">
      <c r="A8">
        <v>8</v>
      </c>
      <c r="B8">
        <v>508</v>
      </c>
      <c r="C8" t="s">
        <v>78</v>
      </c>
      <c r="D8" t="s">
        <v>75</v>
      </c>
    </row>
    <row r="11" spans="1:4" ht="12.75">
      <c r="A11">
        <v>1</v>
      </c>
      <c r="B11">
        <v>528</v>
      </c>
      <c r="C11" t="s">
        <v>125</v>
      </c>
      <c r="D11" t="s">
        <v>48</v>
      </c>
    </row>
    <row r="12" spans="1:4" ht="12.75">
      <c r="A12">
        <v>2</v>
      </c>
      <c r="B12">
        <v>529</v>
      </c>
      <c r="C12" t="s">
        <v>85</v>
      </c>
      <c r="D12" t="s">
        <v>11</v>
      </c>
    </row>
    <row r="13" spans="1:4" ht="12.75">
      <c r="A13">
        <v>3</v>
      </c>
      <c r="B13">
        <v>534</v>
      </c>
      <c r="C13" t="s">
        <v>128</v>
      </c>
      <c r="D13" t="s">
        <v>48</v>
      </c>
    </row>
    <row r="14" spans="1:4" ht="12.75">
      <c r="A14">
        <v>4</v>
      </c>
      <c r="B14">
        <v>531</v>
      </c>
      <c r="C14" t="s">
        <v>83</v>
      </c>
      <c r="D14" t="s">
        <v>48</v>
      </c>
    </row>
    <row r="15" spans="1:4" ht="12.75">
      <c r="A15">
        <v>5</v>
      </c>
      <c r="B15">
        <v>527</v>
      </c>
      <c r="C15" t="s">
        <v>84</v>
      </c>
      <c r="D15" t="s">
        <v>13</v>
      </c>
    </row>
    <row r="16" spans="1:4" ht="12.75">
      <c r="A16">
        <v>6</v>
      </c>
      <c r="B16">
        <v>530</v>
      </c>
      <c r="C16" t="s">
        <v>126</v>
      </c>
      <c r="D16" t="s">
        <v>75</v>
      </c>
    </row>
    <row r="17" spans="1:4" ht="12.75">
      <c r="A17">
        <v>6</v>
      </c>
      <c r="B17">
        <v>533</v>
      </c>
      <c r="C17" t="s">
        <v>127</v>
      </c>
      <c r="D17" t="s">
        <v>48</v>
      </c>
    </row>
    <row r="18" spans="1:4" ht="12.75">
      <c r="A18">
        <v>8</v>
      </c>
      <c r="B18">
        <v>526</v>
      </c>
      <c r="C18" t="s">
        <v>124</v>
      </c>
      <c r="D18" t="s">
        <v>75</v>
      </c>
    </row>
    <row r="21" spans="1:6" ht="12.75">
      <c r="A21">
        <v>1</v>
      </c>
      <c r="B21">
        <v>546</v>
      </c>
      <c r="C21" t="s">
        <v>49</v>
      </c>
      <c r="D21" t="s">
        <v>13</v>
      </c>
      <c r="F21" t="s">
        <v>169</v>
      </c>
    </row>
    <row r="22" spans="1:4" ht="12.75">
      <c r="A22">
        <v>2</v>
      </c>
      <c r="B22">
        <v>555</v>
      </c>
      <c r="C22" t="s">
        <v>138</v>
      </c>
      <c r="D22" t="s">
        <v>13</v>
      </c>
    </row>
    <row r="23" spans="1:4" ht="12.75">
      <c r="A23">
        <v>3</v>
      </c>
      <c r="B23">
        <v>554</v>
      </c>
      <c r="C23" t="s">
        <v>50</v>
      </c>
      <c r="D23" t="s">
        <v>51</v>
      </c>
    </row>
    <row r="24" spans="1:4" ht="12.75">
      <c r="A24">
        <v>4</v>
      </c>
      <c r="B24">
        <v>559</v>
      </c>
      <c r="C24" t="s">
        <v>86</v>
      </c>
      <c r="D24" t="s">
        <v>75</v>
      </c>
    </row>
    <row r="25" spans="1:4" ht="12.75">
      <c r="A25">
        <v>5</v>
      </c>
      <c r="B25">
        <v>553</v>
      </c>
      <c r="C25" t="s">
        <v>137</v>
      </c>
      <c r="D25" t="s">
        <v>131</v>
      </c>
    </row>
    <row r="26" spans="1:4" ht="12.75">
      <c r="A26">
        <v>6</v>
      </c>
      <c r="B26">
        <v>556</v>
      </c>
      <c r="C26" t="s">
        <v>93</v>
      </c>
      <c r="D26" t="s">
        <v>11</v>
      </c>
    </row>
    <row r="27" spans="1:4" ht="12.75">
      <c r="A27">
        <v>7</v>
      </c>
      <c r="B27">
        <v>545</v>
      </c>
      <c r="C27" t="s">
        <v>91</v>
      </c>
      <c r="D27" t="s">
        <v>75</v>
      </c>
    </row>
    <row r="28" spans="1:4" ht="12.75">
      <c r="A28">
        <v>8</v>
      </c>
      <c r="B28">
        <v>541</v>
      </c>
      <c r="C28" t="s">
        <v>130</v>
      </c>
      <c r="D28" t="s">
        <v>131</v>
      </c>
    </row>
    <row r="31" spans="1:4" ht="12.75">
      <c r="A31">
        <v>1</v>
      </c>
      <c r="B31">
        <v>567</v>
      </c>
      <c r="C31" t="s">
        <v>58</v>
      </c>
      <c r="D31" t="s">
        <v>51</v>
      </c>
    </row>
    <row r="32" spans="1:4" ht="12.75">
      <c r="A32">
        <v>2</v>
      </c>
      <c r="B32">
        <v>565</v>
      </c>
      <c r="C32" t="s">
        <v>59</v>
      </c>
      <c r="D32" t="s">
        <v>18</v>
      </c>
    </row>
    <row r="33" spans="1:4" ht="12.75">
      <c r="A33">
        <v>3</v>
      </c>
      <c r="B33">
        <v>568</v>
      </c>
      <c r="C33" t="s">
        <v>140</v>
      </c>
      <c r="D33" t="s">
        <v>131</v>
      </c>
    </row>
    <row r="34" spans="1:4" ht="12.75">
      <c r="A34">
        <v>4</v>
      </c>
      <c r="B34">
        <v>566</v>
      </c>
      <c r="C34" t="s">
        <v>47</v>
      </c>
      <c r="D34" t="s">
        <v>51</v>
      </c>
    </row>
    <row r="37" spans="1:6" ht="12.75">
      <c r="A37">
        <v>1</v>
      </c>
      <c r="B37">
        <v>581</v>
      </c>
      <c r="C37" t="s">
        <v>27</v>
      </c>
      <c r="D37" t="s">
        <v>13</v>
      </c>
      <c r="F37" t="s">
        <v>170</v>
      </c>
    </row>
    <row r="38" spans="1:4" ht="12.75">
      <c r="A38">
        <v>2</v>
      </c>
      <c r="B38">
        <v>570</v>
      </c>
      <c r="C38" t="s">
        <v>94</v>
      </c>
      <c r="D38" t="s">
        <v>11</v>
      </c>
    </row>
    <row r="39" spans="1:4" ht="12.75">
      <c r="A39">
        <v>3</v>
      </c>
      <c r="B39">
        <v>577</v>
      </c>
      <c r="C39" t="s">
        <v>28</v>
      </c>
      <c r="D39" t="s">
        <v>77</v>
      </c>
    </row>
    <row r="40" spans="1:4" ht="12.75">
      <c r="A40">
        <v>4</v>
      </c>
      <c r="B40">
        <v>578</v>
      </c>
      <c r="C40" t="s">
        <v>145</v>
      </c>
      <c r="D40" t="s">
        <v>75</v>
      </c>
    </row>
    <row r="41" spans="1:4" ht="12.75">
      <c r="A41">
        <v>5</v>
      </c>
      <c r="B41">
        <v>576</v>
      </c>
      <c r="C41" t="s">
        <v>144</v>
      </c>
      <c r="D41" t="s">
        <v>131</v>
      </c>
    </row>
    <row r="42" spans="1:4" ht="12.75">
      <c r="A42">
        <v>6</v>
      </c>
      <c r="B42">
        <v>573</v>
      </c>
      <c r="C42" t="s">
        <v>142</v>
      </c>
      <c r="D42" t="s">
        <v>131</v>
      </c>
    </row>
    <row r="43" spans="1:4" ht="12.75">
      <c r="A43">
        <v>7</v>
      </c>
      <c r="B43">
        <v>582</v>
      </c>
      <c r="C43" t="s">
        <v>147</v>
      </c>
      <c r="D43" t="s">
        <v>101</v>
      </c>
    </row>
    <row r="44" spans="1:4" ht="12.75">
      <c r="A44">
        <v>8</v>
      </c>
      <c r="B44">
        <v>579</v>
      </c>
      <c r="C44" t="s">
        <v>146</v>
      </c>
      <c r="D44" t="s">
        <v>101</v>
      </c>
    </row>
    <row r="47" spans="1:4" ht="12.75">
      <c r="A47">
        <v>1</v>
      </c>
      <c r="B47">
        <v>585</v>
      </c>
      <c r="C47" t="s">
        <v>46</v>
      </c>
      <c r="D47" t="s">
        <v>11</v>
      </c>
    </row>
    <row r="48" spans="1:4" ht="12.75">
      <c r="A48">
        <v>2</v>
      </c>
      <c r="B48">
        <v>588</v>
      </c>
      <c r="C48" t="s">
        <v>97</v>
      </c>
      <c r="D48" t="s">
        <v>75</v>
      </c>
    </row>
    <row r="49" spans="1:4" ht="12.75">
      <c r="A49">
        <v>3</v>
      </c>
      <c r="B49">
        <v>590</v>
      </c>
      <c r="C49" t="s">
        <v>96</v>
      </c>
      <c r="D49" t="s">
        <v>60</v>
      </c>
    </row>
    <row r="50" spans="1:4" ht="12.75">
      <c r="A50">
        <v>4</v>
      </c>
      <c r="B50">
        <v>587</v>
      </c>
      <c r="C50" t="s">
        <v>41</v>
      </c>
      <c r="D50" t="s">
        <v>18</v>
      </c>
    </row>
    <row r="51" spans="1:4" ht="12.75">
      <c r="A51">
        <v>5</v>
      </c>
      <c r="B51">
        <v>589</v>
      </c>
      <c r="C51" t="s">
        <v>149</v>
      </c>
      <c r="D51" t="s">
        <v>51</v>
      </c>
    </row>
    <row r="52" spans="1:4" ht="12.75">
      <c r="A52">
        <v>6</v>
      </c>
      <c r="B52">
        <v>591</v>
      </c>
      <c r="C52" t="s">
        <v>98</v>
      </c>
      <c r="D52" t="s">
        <v>61</v>
      </c>
    </row>
    <row r="53" spans="1:4" ht="12.75">
      <c r="A53">
        <v>7</v>
      </c>
      <c r="B53">
        <v>586</v>
      </c>
      <c r="C53" t="s">
        <v>148</v>
      </c>
      <c r="D53" t="s">
        <v>131</v>
      </c>
    </row>
    <row r="56" spans="1:6" ht="12.75">
      <c r="A56">
        <v>1</v>
      </c>
      <c r="B56">
        <v>602</v>
      </c>
      <c r="C56" t="s">
        <v>102</v>
      </c>
      <c r="D56" t="s">
        <v>11</v>
      </c>
      <c r="F56" t="s">
        <v>171</v>
      </c>
    </row>
    <row r="57" spans="1:4" ht="12.75">
      <c r="A57">
        <v>2</v>
      </c>
      <c r="B57">
        <v>600</v>
      </c>
      <c r="C57" t="s">
        <v>15</v>
      </c>
      <c r="D57" t="s">
        <v>16</v>
      </c>
    </row>
    <row r="58" spans="1:4" ht="12.75">
      <c r="A58">
        <v>3</v>
      </c>
      <c r="B58">
        <v>598</v>
      </c>
      <c r="C58" t="s">
        <v>53</v>
      </c>
      <c r="D58" t="s">
        <v>11</v>
      </c>
    </row>
    <row r="59" spans="1:4" ht="12.75">
      <c r="A59">
        <v>4</v>
      </c>
      <c r="B59">
        <v>597</v>
      </c>
      <c r="C59" t="s">
        <v>32</v>
      </c>
      <c r="D59" t="s">
        <v>77</v>
      </c>
    </row>
    <row r="60" spans="1:4" ht="12.75">
      <c r="A60">
        <v>5</v>
      </c>
      <c r="B60">
        <v>596</v>
      </c>
      <c r="C60" t="s">
        <v>150</v>
      </c>
      <c r="D60" t="s">
        <v>141</v>
      </c>
    </row>
    <row r="61" spans="1:4" ht="12.75">
      <c r="A61">
        <v>6</v>
      </c>
      <c r="B61">
        <v>595</v>
      </c>
      <c r="C61" t="s">
        <v>100</v>
      </c>
      <c r="D61" t="s">
        <v>101</v>
      </c>
    </row>
    <row r="62" spans="1:4" ht="12.75">
      <c r="A62">
        <v>7</v>
      </c>
      <c r="B62">
        <v>599</v>
      </c>
      <c r="C62" t="s">
        <v>151</v>
      </c>
      <c r="D62" t="s">
        <v>101</v>
      </c>
    </row>
    <row r="65" spans="1:4" ht="12.75">
      <c r="A65">
        <v>1</v>
      </c>
      <c r="B65">
        <v>608</v>
      </c>
      <c r="C65" t="s">
        <v>153</v>
      </c>
      <c r="D65" t="s">
        <v>18</v>
      </c>
    </row>
    <row r="66" spans="1:4" ht="12.75">
      <c r="A66">
        <v>2</v>
      </c>
      <c r="B66">
        <v>607</v>
      </c>
      <c r="C66" t="s">
        <v>105</v>
      </c>
      <c r="D66" t="s">
        <v>11</v>
      </c>
    </row>
    <row r="67" spans="1:4" ht="12.75">
      <c r="A67">
        <v>2</v>
      </c>
      <c r="B67">
        <v>610</v>
      </c>
      <c r="C67" t="s">
        <v>104</v>
      </c>
      <c r="D67" t="s">
        <v>60</v>
      </c>
    </row>
    <row r="68" spans="1:4" ht="12.75">
      <c r="A68">
        <v>4</v>
      </c>
      <c r="B68">
        <v>605</v>
      </c>
      <c r="C68" t="s">
        <v>152</v>
      </c>
      <c r="D68" t="s">
        <v>141</v>
      </c>
    </row>
    <row r="71" spans="1:6" ht="12.75">
      <c r="A71">
        <v>1</v>
      </c>
      <c r="B71">
        <v>621</v>
      </c>
      <c r="C71" t="s">
        <v>107</v>
      </c>
      <c r="D71" t="s">
        <v>11</v>
      </c>
      <c r="F71" t="s">
        <v>172</v>
      </c>
    </row>
    <row r="72" spans="1:4" ht="12.75">
      <c r="A72">
        <v>2</v>
      </c>
      <c r="B72">
        <v>617</v>
      </c>
      <c r="C72" t="s">
        <v>108</v>
      </c>
      <c r="D72" t="s">
        <v>101</v>
      </c>
    </row>
    <row r="73" spans="1:4" ht="12.75">
      <c r="A73">
        <v>3</v>
      </c>
      <c r="B73">
        <v>619</v>
      </c>
      <c r="C73" t="s">
        <v>22</v>
      </c>
      <c r="D73" t="s">
        <v>61</v>
      </c>
    </row>
    <row r="74" spans="1:4" ht="12.75">
      <c r="A74">
        <v>4</v>
      </c>
      <c r="B74">
        <v>615</v>
      </c>
      <c r="C74" t="s">
        <v>165</v>
      </c>
      <c r="D74" t="s">
        <v>154</v>
      </c>
    </row>
    <row r="77" spans="1:4" ht="12.75">
      <c r="A77">
        <v>1</v>
      </c>
      <c r="B77">
        <v>628</v>
      </c>
      <c r="C77" t="s">
        <v>21</v>
      </c>
      <c r="D77" t="s">
        <v>13</v>
      </c>
    </row>
    <row r="78" spans="1:4" ht="12.75">
      <c r="A78">
        <v>2</v>
      </c>
      <c r="B78">
        <v>670</v>
      </c>
      <c r="C78" t="s">
        <v>19</v>
      </c>
      <c r="D78" t="s">
        <v>13</v>
      </c>
    </row>
    <row r="79" spans="1:4" ht="12.75">
      <c r="A79">
        <v>3</v>
      </c>
      <c r="B79">
        <v>629</v>
      </c>
      <c r="C79" t="s">
        <v>42</v>
      </c>
      <c r="D79" t="s">
        <v>54</v>
      </c>
    </row>
    <row r="80" spans="1:4" ht="12.75">
      <c r="A80">
        <v>4</v>
      </c>
      <c r="B80">
        <v>626</v>
      </c>
      <c r="C80" t="s">
        <v>166</v>
      </c>
      <c r="D80" t="s">
        <v>167</v>
      </c>
    </row>
    <row r="81" spans="1:4" ht="12.75">
      <c r="A81">
        <v>5</v>
      </c>
      <c r="B81">
        <v>627</v>
      </c>
      <c r="C81" t="s">
        <v>20</v>
      </c>
      <c r="D81" t="s">
        <v>48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="120" zoomScaleNormal="120" zoomScalePageLayoutView="0" workbookViewId="0" topLeftCell="A65">
      <selection activeCell="A28" sqref="A28:M28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3" ht="12.75">
      <c r="A1" s="79" t="s">
        <v>178</v>
      </c>
      <c r="B1" s="79"/>
      <c r="C1" s="78"/>
    </row>
    <row r="2" spans="1:13" ht="38.25">
      <c r="A2" s="1" t="s">
        <v>0</v>
      </c>
      <c r="B2" s="2" t="s">
        <v>157</v>
      </c>
      <c r="C2" s="1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/>
      <c r="M2" s="3" t="s">
        <v>10</v>
      </c>
    </row>
    <row r="3" spans="1:13" ht="12.75">
      <c r="A3" s="21">
        <v>500</v>
      </c>
      <c r="B3" s="22" t="s">
        <v>110</v>
      </c>
      <c r="C3" s="22" t="s">
        <v>77</v>
      </c>
      <c r="D3" s="9">
        <f aca="true" t="shared" si="0" ref="D3:D27">RANK(M3,M$3:M$27,0)</f>
        <v>21</v>
      </c>
      <c r="E3" s="45">
        <v>1.4</v>
      </c>
      <c r="F3" s="46">
        <v>7.6</v>
      </c>
      <c r="G3" s="46">
        <v>7.6</v>
      </c>
      <c r="H3" s="46">
        <v>7.4</v>
      </c>
      <c r="I3" s="46">
        <v>7.3</v>
      </c>
      <c r="J3" s="46">
        <v>7.4</v>
      </c>
      <c r="K3" s="33">
        <f aca="true" t="shared" si="1" ref="K3:K11">SUM(F3:J3)-(MAX(F3:J3)+MIN(F3:J3))</f>
        <v>22.400000000000006</v>
      </c>
      <c r="L3" s="11">
        <f aca="true" t="shared" si="2" ref="L3:L19">COUNT(F3:J3)-2</f>
        <v>3</v>
      </c>
      <c r="M3" s="12">
        <f aca="true" t="shared" si="3" ref="M3:M19">SUM(K3*3)/L3+E3</f>
        <v>23.800000000000004</v>
      </c>
    </row>
    <row r="4" spans="1:13" ht="12.75">
      <c r="A4" s="23">
        <v>501</v>
      </c>
      <c r="B4" s="24" t="s">
        <v>74</v>
      </c>
      <c r="C4" s="24" t="s">
        <v>75</v>
      </c>
      <c r="D4" s="9">
        <f t="shared" si="0"/>
        <v>17</v>
      </c>
      <c r="E4" s="45">
        <v>2.2</v>
      </c>
      <c r="F4" s="46">
        <v>7.4</v>
      </c>
      <c r="G4" s="46">
        <v>7.8</v>
      </c>
      <c r="H4" s="46">
        <v>7.4</v>
      </c>
      <c r="I4" s="46">
        <v>7.6</v>
      </c>
      <c r="J4" s="46">
        <v>7.7</v>
      </c>
      <c r="K4" s="33">
        <f t="shared" si="1"/>
        <v>22.700000000000006</v>
      </c>
      <c r="L4" s="11">
        <f>COUNT(F4:J4)-2</f>
        <v>3</v>
      </c>
      <c r="M4" s="12">
        <f>SUM(K4*3)/L4+E4</f>
        <v>24.900000000000006</v>
      </c>
    </row>
    <row r="5" spans="1:13" ht="12.75" customHeight="1">
      <c r="A5" s="23">
        <v>502</v>
      </c>
      <c r="B5" s="24" t="s">
        <v>111</v>
      </c>
      <c r="C5" s="24" t="s">
        <v>54</v>
      </c>
      <c r="D5" s="9">
        <f t="shared" si="0"/>
        <v>8</v>
      </c>
      <c r="E5" s="45">
        <v>2.2</v>
      </c>
      <c r="F5" s="46">
        <v>8.2</v>
      </c>
      <c r="G5" s="46">
        <v>8.1</v>
      </c>
      <c r="H5" s="46">
        <v>8.3</v>
      </c>
      <c r="I5" s="46">
        <v>7.9</v>
      </c>
      <c r="J5" s="46">
        <v>7.8</v>
      </c>
      <c r="K5" s="33">
        <f t="shared" si="1"/>
        <v>24.199999999999996</v>
      </c>
      <c r="L5" s="11">
        <f t="shared" si="2"/>
        <v>3</v>
      </c>
      <c r="M5" s="12">
        <f t="shared" si="3"/>
        <v>26.4</v>
      </c>
    </row>
    <row r="6" spans="1:13" ht="12.75">
      <c r="A6" s="23">
        <v>503</v>
      </c>
      <c r="B6" s="24" t="s">
        <v>112</v>
      </c>
      <c r="C6" s="24" t="s">
        <v>48</v>
      </c>
      <c r="D6" s="9">
        <f t="shared" si="0"/>
        <v>4</v>
      </c>
      <c r="E6" s="45">
        <v>2.2</v>
      </c>
      <c r="F6" s="46">
        <v>8.1</v>
      </c>
      <c r="G6" s="46">
        <v>8.2</v>
      </c>
      <c r="H6" s="46">
        <v>8.3</v>
      </c>
      <c r="I6" s="46">
        <v>7.9</v>
      </c>
      <c r="J6" s="46">
        <v>8.2</v>
      </c>
      <c r="K6" s="33">
        <f t="shared" si="1"/>
        <v>24.5</v>
      </c>
      <c r="L6" s="11">
        <f t="shared" si="2"/>
        <v>3</v>
      </c>
      <c r="M6" s="12">
        <f t="shared" si="3"/>
        <v>26.7</v>
      </c>
    </row>
    <row r="7" spans="1:13" ht="12.75">
      <c r="A7" s="23">
        <v>504</v>
      </c>
      <c r="B7" s="24" t="s">
        <v>113</v>
      </c>
      <c r="C7" s="24" t="s">
        <v>75</v>
      </c>
      <c r="D7" s="9">
        <f t="shared" si="0"/>
        <v>6</v>
      </c>
      <c r="E7" s="45">
        <v>2</v>
      </c>
      <c r="F7" s="46">
        <v>8.5</v>
      </c>
      <c r="G7" s="46">
        <v>8.1</v>
      </c>
      <c r="H7" s="46">
        <v>8.2</v>
      </c>
      <c r="I7" s="46">
        <v>8.2</v>
      </c>
      <c r="J7" s="46">
        <v>8</v>
      </c>
      <c r="K7" s="33">
        <f t="shared" si="1"/>
        <v>24.5</v>
      </c>
      <c r="L7" s="11">
        <f t="shared" si="2"/>
        <v>3</v>
      </c>
      <c r="M7" s="12">
        <f t="shared" si="3"/>
        <v>26.5</v>
      </c>
    </row>
    <row r="8" spans="1:13" ht="12.75">
      <c r="A8" s="23">
        <v>505</v>
      </c>
      <c r="B8" s="24" t="s">
        <v>57</v>
      </c>
      <c r="C8" s="24" t="s">
        <v>51</v>
      </c>
      <c r="D8" s="9">
        <f t="shared" si="0"/>
        <v>15</v>
      </c>
      <c r="E8" s="45">
        <v>2.5</v>
      </c>
      <c r="F8" s="46">
        <v>7.7</v>
      </c>
      <c r="G8" s="46">
        <v>7.6</v>
      </c>
      <c r="H8" s="46">
        <v>7.6</v>
      </c>
      <c r="I8" s="46">
        <v>7.5</v>
      </c>
      <c r="J8" s="46">
        <v>7.5</v>
      </c>
      <c r="K8" s="33">
        <f t="shared" si="1"/>
        <v>22.7</v>
      </c>
      <c r="L8" s="11">
        <f t="shared" si="2"/>
        <v>3</v>
      </c>
      <c r="M8" s="12">
        <f t="shared" si="3"/>
        <v>25.2</v>
      </c>
    </row>
    <row r="9" spans="1:13" ht="12.75">
      <c r="A9" s="23">
        <v>506</v>
      </c>
      <c r="B9" s="24" t="s">
        <v>114</v>
      </c>
      <c r="C9" s="24" t="s">
        <v>13</v>
      </c>
      <c r="D9" s="9">
        <f t="shared" si="0"/>
        <v>9</v>
      </c>
      <c r="E9" s="45">
        <v>2.4</v>
      </c>
      <c r="F9" s="46">
        <v>8.1</v>
      </c>
      <c r="G9" s="46">
        <v>7.5</v>
      </c>
      <c r="H9" s="46">
        <v>8.1</v>
      </c>
      <c r="I9" s="46">
        <v>7.9</v>
      </c>
      <c r="J9" s="46">
        <v>7.8</v>
      </c>
      <c r="K9" s="33">
        <f t="shared" si="1"/>
        <v>23.799999999999997</v>
      </c>
      <c r="L9" s="11">
        <f t="shared" si="2"/>
        <v>3</v>
      </c>
      <c r="M9" s="12">
        <f t="shared" si="3"/>
        <v>26.199999999999996</v>
      </c>
    </row>
    <row r="10" spans="1:13" ht="12.75">
      <c r="A10" s="23">
        <v>507</v>
      </c>
      <c r="B10" s="24" t="s">
        <v>115</v>
      </c>
      <c r="C10" s="24" t="s">
        <v>43</v>
      </c>
      <c r="D10" s="9">
        <f t="shared" si="0"/>
        <v>3</v>
      </c>
      <c r="E10" s="45">
        <v>2.1</v>
      </c>
      <c r="F10" s="46">
        <v>8.4</v>
      </c>
      <c r="G10" s="46">
        <v>8.2</v>
      </c>
      <c r="H10" s="46">
        <v>8.2</v>
      </c>
      <c r="I10" s="46">
        <v>8.1</v>
      </c>
      <c r="J10" s="46">
        <v>8.3</v>
      </c>
      <c r="K10" s="33">
        <f t="shared" si="1"/>
        <v>24.700000000000003</v>
      </c>
      <c r="L10" s="11">
        <f t="shared" si="2"/>
        <v>3</v>
      </c>
      <c r="M10" s="12">
        <f t="shared" si="3"/>
        <v>26.800000000000004</v>
      </c>
    </row>
    <row r="11" spans="1:14" ht="12.75">
      <c r="A11" s="23">
        <v>508</v>
      </c>
      <c r="B11" s="24" t="s">
        <v>78</v>
      </c>
      <c r="C11" s="24" t="s">
        <v>75</v>
      </c>
      <c r="D11" s="9">
        <f t="shared" si="0"/>
        <v>13</v>
      </c>
      <c r="E11" s="45">
        <v>2.8</v>
      </c>
      <c r="F11" s="46">
        <v>7.4</v>
      </c>
      <c r="G11" s="46">
        <v>7.6</v>
      </c>
      <c r="H11" s="46">
        <v>7.6</v>
      </c>
      <c r="I11" s="46">
        <v>7.7</v>
      </c>
      <c r="J11" s="46">
        <v>7.7</v>
      </c>
      <c r="K11" s="33">
        <f t="shared" si="1"/>
        <v>22.9</v>
      </c>
      <c r="L11" s="11">
        <f>COUNT(F11:J11)-2</f>
        <v>3</v>
      </c>
      <c r="M11" s="12">
        <f>SUM(K11*3)/L11+E11</f>
        <v>25.699999999999996</v>
      </c>
      <c r="N11" s="47"/>
    </row>
    <row r="12" spans="1:13" ht="12.75">
      <c r="A12" s="23">
        <v>509</v>
      </c>
      <c r="B12" s="24" t="s">
        <v>116</v>
      </c>
      <c r="C12" s="24" t="s">
        <v>101</v>
      </c>
      <c r="D12" s="9">
        <f t="shared" si="0"/>
        <v>23</v>
      </c>
      <c r="E12" s="45">
        <v>0.8</v>
      </c>
      <c r="F12" s="46">
        <v>4</v>
      </c>
      <c r="G12" s="46">
        <v>4.4</v>
      </c>
      <c r="H12" s="46">
        <v>4.2</v>
      </c>
      <c r="I12" s="46">
        <v>4.1</v>
      </c>
      <c r="J12" s="46">
        <v>4.2</v>
      </c>
      <c r="K12" s="10">
        <f aca="true" t="shared" si="4" ref="K12:K19">SUM(F12:J12)-(MAX(F12:J12)+MIN(F12:J12))</f>
        <v>12.500000000000002</v>
      </c>
      <c r="L12" s="11">
        <f t="shared" si="2"/>
        <v>3</v>
      </c>
      <c r="M12" s="12">
        <f t="shared" si="3"/>
        <v>13.300000000000002</v>
      </c>
    </row>
    <row r="13" spans="1:13" ht="12.75">
      <c r="A13" s="23">
        <v>510</v>
      </c>
      <c r="B13" s="24" t="s">
        <v>117</v>
      </c>
      <c r="C13" s="24" t="s">
        <v>54</v>
      </c>
      <c r="D13" s="9">
        <f t="shared" si="0"/>
        <v>19</v>
      </c>
      <c r="E13" s="45">
        <v>1.4</v>
      </c>
      <c r="F13" s="46">
        <v>7.3</v>
      </c>
      <c r="G13" s="46">
        <v>7.5</v>
      </c>
      <c r="H13" s="46">
        <v>7.5</v>
      </c>
      <c r="I13" s="46">
        <v>7.6</v>
      </c>
      <c r="J13" s="46">
        <v>7.5</v>
      </c>
      <c r="K13" s="10">
        <f t="shared" si="4"/>
        <v>22.5</v>
      </c>
      <c r="L13" s="11">
        <f t="shared" si="2"/>
        <v>3</v>
      </c>
      <c r="M13" s="12">
        <f t="shared" si="3"/>
        <v>23.9</v>
      </c>
    </row>
    <row r="14" spans="1:13" ht="12.75">
      <c r="A14" s="23">
        <v>511</v>
      </c>
      <c r="B14" s="24" t="s">
        <v>81</v>
      </c>
      <c r="C14" s="24" t="s">
        <v>77</v>
      </c>
      <c r="D14" s="9">
        <f t="shared" si="0"/>
        <v>10</v>
      </c>
      <c r="E14" s="45">
        <v>2.2</v>
      </c>
      <c r="F14" s="46">
        <v>8.3</v>
      </c>
      <c r="G14" s="46">
        <v>8.1</v>
      </c>
      <c r="H14" s="46">
        <v>8</v>
      </c>
      <c r="I14" s="46">
        <v>7.9</v>
      </c>
      <c r="J14" s="46">
        <v>7.8</v>
      </c>
      <c r="K14" s="10">
        <f t="shared" si="4"/>
        <v>23.999999999999993</v>
      </c>
      <c r="L14" s="11">
        <f t="shared" si="2"/>
        <v>3</v>
      </c>
      <c r="M14" s="12">
        <f t="shared" si="3"/>
        <v>26.19999999999999</v>
      </c>
    </row>
    <row r="15" spans="1:13" ht="12.75">
      <c r="A15" s="23">
        <v>512</v>
      </c>
      <c r="B15" s="24" t="s">
        <v>80</v>
      </c>
      <c r="C15" s="24" t="s">
        <v>11</v>
      </c>
      <c r="D15" s="9">
        <f t="shared" si="0"/>
        <v>2</v>
      </c>
      <c r="E15" s="45">
        <v>2.5</v>
      </c>
      <c r="F15" s="46">
        <v>8.1</v>
      </c>
      <c r="G15" s="46">
        <v>8</v>
      </c>
      <c r="H15" s="46">
        <v>8.5</v>
      </c>
      <c r="I15" s="46">
        <v>8</v>
      </c>
      <c r="J15" s="46">
        <v>8.3</v>
      </c>
      <c r="K15" s="10">
        <f t="shared" si="4"/>
        <v>24.400000000000006</v>
      </c>
      <c r="L15" s="11">
        <f t="shared" si="2"/>
        <v>3</v>
      </c>
      <c r="M15" s="12">
        <f t="shared" si="3"/>
        <v>26.900000000000006</v>
      </c>
    </row>
    <row r="16" spans="1:13" ht="12.75">
      <c r="A16" s="23">
        <v>513</v>
      </c>
      <c r="B16" s="24" t="s">
        <v>45</v>
      </c>
      <c r="C16" s="24" t="s">
        <v>48</v>
      </c>
      <c r="D16" s="9">
        <f t="shared" si="0"/>
        <v>24</v>
      </c>
      <c r="E16" s="4"/>
      <c r="F16" s="5"/>
      <c r="G16" s="5"/>
      <c r="H16" s="5"/>
      <c r="I16" s="5"/>
      <c r="J16" s="5"/>
      <c r="K16" s="10">
        <f t="shared" si="4"/>
        <v>0</v>
      </c>
      <c r="L16" s="11">
        <f t="shared" si="2"/>
        <v>-2</v>
      </c>
      <c r="M16" s="12">
        <f t="shared" si="3"/>
        <v>0</v>
      </c>
    </row>
    <row r="17" spans="1:14" ht="12.75">
      <c r="A17" s="23">
        <v>514</v>
      </c>
      <c r="B17" s="24" t="s">
        <v>79</v>
      </c>
      <c r="C17" s="24" t="s">
        <v>75</v>
      </c>
      <c r="D17" s="9">
        <f t="shared" si="0"/>
        <v>11</v>
      </c>
      <c r="E17" s="4">
        <v>2.1</v>
      </c>
      <c r="F17" s="5">
        <v>8</v>
      </c>
      <c r="G17" s="5">
        <v>8</v>
      </c>
      <c r="H17" s="5">
        <v>7.9</v>
      </c>
      <c r="I17" s="5">
        <v>7.9</v>
      </c>
      <c r="J17" s="5">
        <v>8</v>
      </c>
      <c r="K17" s="10">
        <f t="shared" si="4"/>
        <v>23.9</v>
      </c>
      <c r="L17" s="11">
        <f t="shared" si="2"/>
        <v>3</v>
      </c>
      <c r="M17" s="12">
        <f t="shared" si="3"/>
        <v>25.999999999999996</v>
      </c>
      <c r="N17" s="47"/>
    </row>
    <row r="18" spans="1:13" ht="12.75">
      <c r="A18" s="23">
        <v>515</v>
      </c>
      <c r="B18" s="24" t="s">
        <v>118</v>
      </c>
      <c r="C18" s="24" t="s">
        <v>13</v>
      </c>
      <c r="D18" s="9">
        <f t="shared" si="0"/>
        <v>19</v>
      </c>
      <c r="E18" s="4">
        <v>1.9</v>
      </c>
      <c r="F18" s="5">
        <v>7.4</v>
      </c>
      <c r="G18" s="5">
        <v>7.2</v>
      </c>
      <c r="H18" s="5">
        <v>7.3</v>
      </c>
      <c r="I18" s="5">
        <v>7.4</v>
      </c>
      <c r="J18" s="5">
        <v>7.3</v>
      </c>
      <c r="K18" s="10">
        <f t="shared" si="4"/>
        <v>22</v>
      </c>
      <c r="L18" s="11">
        <f t="shared" si="2"/>
        <v>3</v>
      </c>
      <c r="M18" s="12">
        <f t="shared" si="3"/>
        <v>23.9</v>
      </c>
    </row>
    <row r="19" spans="1:13" ht="12.75">
      <c r="A19" s="23">
        <v>516</v>
      </c>
      <c r="B19" s="24" t="s">
        <v>119</v>
      </c>
      <c r="C19" s="24" t="s">
        <v>18</v>
      </c>
      <c r="D19" s="9">
        <f t="shared" si="0"/>
        <v>14</v>
      </c>
      <c r="E19" s="4">
        <v>1.9</v>
      </c>
      <c r="F19" s="5">
        <v>7</v>
      </c>
      <c r="G19" s="5">
        <v>8.1</v>
      </c>
      <c r="H19" s="5">
        <v>7.7</v>
      </c>
      <c r="I19" s="5">
        <v>7.9</v>
      </c>
      <c r="J19" s="5">
        <v>7.9</v>
      </c>
      <c r="K19" s="10">
        <f t="shared" si="4"/>
        <v>23.5</v>
      </c>
      <c r="L19" s="11">
        <f t="shared" si="2"/>
        <v>3</v>
      </c>
      <c r="M19" s="12">
        <f t="shared" si="3"/>
        <v>25.4</v>
      </c>
    </row>
    <row r="20" spans="1:14" ht="12.75">
      <c r="A20" s="21">
        <v>517</v>
      </c>
      <c r="B20" s="22" t="s">
        <v>76</v>
      </c>
      <c r="C20" s="22" t="s">
        <v>77</v>
      </c>
      <c r="D20" s="9">
        <f t="shared" si="0"/>
        <v>5</v>
      </c>
      <c r="E20" s="45">
        <v>2.4</v>
      </c>
      <c r="F20" s="46">
        <v>8.3</v>
      </c>
      <c r="G20" s="46">
        <v>8.2</v>
      </c>
      <c r="H20" s="46">
        <v>7.9</v>
      </c>
      <c r="I20" s="46">
        <v>8</v>
      </c>
      <c r="J20" s="46">
        <v>8.1</v>
      </c>
      <c r="K20" s="10">
        <f aca="true" t="shared" si="5" ref="K20:K27">SUM(F20:J20)-(MAX(F20:J20)+MIN(F20:J20))</f>
        <v>24.299999999999997</v>
      </c>
      <c r="L20" s="11">
        <f aca="true" t="shared" si="6" ref="L20:L27">COUNT(F20:J20)-2</f>
        <v>3</v>
      </c>
      <c r="M20" s="12">
        <f aca="true" t="shared" si="7" ref="M20:M27">SUM(K20*3)/L20+E20</f>
        <v>26.699999999999996</v>
      </c>
      <c r="N20" s="47"/>
    </row>
    <row r="21" spans="1:13" ht="12.75">
      <c r="A21" s="21">
        <v>518</v>
      </c>
      <c r="B21" s="22" t="s">
        <v>120</v>
      </c>
      <c r="C21" s="22" t="s">
        <v>75</v>
      </c>
      <c r="D21" s="9">
        <f t="shared" si="0"/>
        <v>22</v>
      </c>
      <c r="E21" s="45">
        <v>1.7</v>
      </c>
      <c r="F21" s="46">
        <v>7.5</v>
      </c>
      <c r="G21" s="46">
        <v>6.9</v>
      </c>
      <c r="H21" s="46">
        <v>7.1</v>
      </c>
      <c r="I21" s="46">
        <v>7.2</v>
      </c>
      <c r="J21" s="46">
        <v>6.9</v>
      </c>
      <c r="K21" s="10">
        <f t="shared" si="5"/>
        <v>21.200000000000003</v>
      </c>
      <c r="L21" s="11">
        <f t="shared" si="6"/>
        <v>3</v>
      </c>
      <c r="M21" s="12">
        <f t="shared" si="7"/>
        <v>22.900000000000002</v>
      </c>
    </row>
    <row r="22" spans="1:13" ht="12.75">
      <c r="A22" s="21"/>
      <c r="B22" s="22"/>
      <c r="C22" s="22"/>
      <c r="D22" s="9">
        <f t="shared" si="0"/>
        <v>24</v>
      </c>
      <c r="E22" s="45"/>
      <c r="F22" s="46"/>
      <c r="G22" s="46"/>
      <c r="H22" s="46"/>
      <c r="I22" s="46"/>
      <c r="J22" s="46"/>
      <c r="K22" s="10">
        <f t="shared" si="5"/>
        <v>0</v>
      </c>
      <c r="L22" s="11">
        <f t="shared" si="6"/>
        <v>-2</v>
      </c>
      <c r="M22" s="12">
        <f t="shared" si="7"/>
        <v>0</v>
      </c>
    </row>
    <row r="23" spans="1:13" ht="12.75">
      <c r="A23" s="21">
        <v>520</v>
      </c>
      <c r="B23" s="22" t="s">
        <v>173</v>
      </c>
      <c r="C23" s="22" t="s">
        <v>48</v>
      </c>
      <c r="D23" s="9">
        <f t="shared" si="0"/>
        <v>7</v>
      </c>
      <c r="E23" s="45">
        <v>2.1</v>
      </c>
      <c r="F23" s="46">
        <v>8.2</v>
      </c>
      <c r="G23" s="46">
        <v>8.1</v>
      </c>
      <c r="H23" s="46">
        <v>8.1</v>
      </c>
      <c r="I23" s="46">
        <v>8</v>
      </c>
      <c r="J23" s="46">
        <v>8.1</v>
      </c>
      <c r="K23" s="10">
        <f t="shared" si="5"/>
        <v>24.3</v>
      </c>
      <c r="L23" s="11">
        <f t="shared" si="6"/>
        <v>3</v>
      </c>
      <c r="M23" s="12">
        <f t="shared" si="7"/>
        <v>26.400000000000002</v>
      </c>
    </row>
    <row r="24" spans="1:13" ht="12.75">
      <c r="A24" s="21">
        <v>521</v>
      </c>
      <c r="B24" s="22" t="s">
        <v>122</v>
      </c>
      <c r="C24" s="22" t="s">
        <v>75</v>
      </c>
      <c r="D24" s="9">
        <f t="shared" si="0"/>
        <v>18</v>
      </c>
      <c r="E24" s="45">
        <v>2</v>
      </c>
      <c r="F24" s="46">
        <v>8</v>
      </c>
      <c r="G24" s="46">
        <v>7.3</v>
      </c>
      <c r="H24" s="46">
        <v>7.2</v>
      </c>
      <c r="I24" s="46">
        <v>7.3</v>
      </c>
      <c r="J24" s="46">
        <v>7.4</v>
      </c>
      <c r="K24" s="10">
        <f t="shared" si="5"/>
        <v>22.000000000000004</v>
      </c>
      <c r="L24" s="11">
        <f t="shared" si="6"/>
        <v>3</v>
      </c>
      <c r="M24" s="12">
        <f t="shared" si="7"/>
        <v>24.000000000000004</v>
      </c>
    </row>
    <row r="25" spans="1:13" ht="12.75">
      <c r="A25" s="21">
        <v>522</v>
      </c>
      <c r="B25" s="22" t="s">
        <v>123</v>
      </c>
      <c r="C25" s="22" t="s">
        <v>48</v>
      </c>
      <c r="D25" s="9">
        <f t="shared" si="0"/>
        <v>12</v>
      </c>
      <c r="E25" s="45">
        <v>2</v>
      </c>
      <c r="F25" s="46">
        <v>8.3</v>
      </c>
      <c r="G25" s="46">
        <v>8</v>
      </c>
      <c r="H25" s="46">
        <v>8</v>
      </c>
      <c r="I25" s="46">
        <v>8</v>
      </c>
      <c r="J25" s="46">
        <v>7.9</v>
      </c>
      <c r="K25" s="10">
        <f t="shared" si="5"/>
        <v>23.999999999999993</v>
      </c>
      <c r="L25" s="11">
        <f t="shared" si="6"/>
        <v>3</v>
      </c>
      <c r="M25" s="12">
        <f t="shared" si="7"/>
        <v>25.99999999999999</v>
      </c>
    </row>
    <row r="26" spans="1:13" ht="12.75">
      <c r="A26" s="21">
        <v>523</v>
      </c>
      <c r="B26" s="22" t="s">
        <v>82</v>
      </c>
      <c r="C26" s="22" t="s">
        <v>75</v>
      </c>
      <c r="D26" s="9">
        <f t="shared" si="0"/>
        <v>16</v>
      </c>
      <c r="E26" s="45">
        <v>2.3</v>
      </c>
      <c r="F26" s="46">
        <v>8</v>
      </c>
      <c r="G26" s="46">
        <v>7.3</v>
      </c>
      <c r="H26" s="46">
        <v>7.6</v>
      </c>
      <c r="I26" s="46">
        <v>7.5</v>
      </c>
      <c r="J26" s="46">
        <v>7.6</v>
      </c>
      <c r="K26" s="10">
        <f t="shared" si="5"/>
        <v>22.7</v>
      </c>
      <c r="L26" s="11">
        <f t="shared" si="6"/>
        <v>3</v>
      </c>
      <c r="M26" s="12">
        <f t="shared" si="7"/>
        <v>25</v>
      </c>
    </row>
    <row r="27" spans="1:13" ht="12.75">
      <c r="A27" s="21">
        <v>524</v>
      </c>
      <c r="B27" s="22" t="s">
        <v>56</v>
      </c>
      <c r="C27" s="22" t="s">
        <v>18</v>
      </c>
      <c r="D27" s="9">
        <f t="shared" si="0"/>
        <v>1</v>
      </c>
      <c r="E27" s="45">
        <v>2.5</v>
      </c>
      <c r="F27" s="46">
        <v>8.4</v>
      </c>
      <c r="G27" s="46">
        <v>8.4</v>
      </c>
      <c r="H27" s="46">
        <v>8</v>
      </c>
      <c r="I27" s="46">
        <v>8.1</v>
      </c>
      <c r="J27" s="46">
        <v>8.2</v>
      </c>
      <c r="K27" s="10">
        <f t="shared" si="5"/>
        <v>24.699999999999996</v>
      </c>
      <c r="L27" s="11">
        <f t="shared" si="6"/>
        <v>3</v>
      </c>
      <c r="M27" s="12">
        <f t="shared" si="7"/>
        <v>27.2</v>
      </c>
    </row>
    <row r="28" spans="1:13" ht="12.75">
      <c r="A28" s="93"/>
      <c r="B28" s="93"/>
      <c r="C28" s="93"/>
      <c r="D28" s="87"/>
      <c r="E28" s="88"/>
      <c r="F28" s="89"/>
      <c r="G28" s="89"/>
      <c r="H28" s="89"/>
      <c r="I28" s="89"/>
      <c r="J28" s="89"/>
      <c r="K28" s="90"/>
      <c r="L28" s="91"/>
      <c r="M28" s="92"/>
    </row>
    <row r="29" spans="1:13" ht="12.75">
      <c r="A29" s="80"/>
      <c r="B29" s="80"/>
      <c r="C29" s="80"/>
      <c r="D29" s="38"/>
      <c r="E29" s="39"/>
      <c r="F29" s="40"/>
      <c r="G29" s="40"/>
      <c r="H29" s="40"/>
      <c r="I29" s="40"/>
      <c r="J29" s="40"/>
      <c r="K29" s="41"/>
      <c r="L29" s="42"/>
      <c r="M29" s="43"/>
    </row>
    <row r="30" spans="1:14" ht="38.25">
      <c r="A30" s="1" t="s">
        <v>0</v>
      </c>
      <c r="B30" s="2" t="s">
        <v>158</v>
      </c>
      <c r="C30" s="1" t="s">
        <v>1</v>
      </c>
      <c r="D30" s="3" t="s">
        <v>2</v>
      </c>
      <c r="E30" s="4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6" t="s">
        <v>9</v>
      </c>
      <c r="L30" s="6"/>
      <c r="M30" s="3" t="s">
        <v>10</v>
      </c>
      <c r="N30" s="14" t="s">
        <v>9</v>
      </c>
    </row>
    <row r="31" spans="1:14" ht="12.75">
      <c r="A31" s="7">
        <f aca="true" t="shared" si="8" ref="A31:C39">+A3</f>
        <v>500</v>
      </c>
      <c r="B31" s="7" t="str">
        <f t="shared" si="8"/>
        <v>Imogen Hopkinson</v>
      </c>
      <c r="C31" s="7" t="str">
        <f t="shared" si="8"/>
        <v>Wirral</v>
      </c>
      <c r="D31" s="9">
        <f aca="true" t="shared" si="9" ref="D31:D55">RANK(N31,N$31:N$55,0)</f>
        <v>19</v>
      </c>
      <c r="E31" s="45">
        <v>2.1</v>
      </c>
      <c r="F31" s="46">
        <v>7.8</v>
      </c>
      <c r="G31" s="46">
        <v>7.7</v>
      </c>
      <c r="H31" s="46">
        <v>7.2</v>
      </c>
      <c r="I31" s="46">
        <v>7.6</v>
      </c>
      <c r="J31" s="46">
        <v>7.6</v>
      </c>
      <c r="K31" s="10">
        <f aca="true" t="shared" si="10" ref="K31:K47">SUM(F31:J31)-(MAX(F31:J31)+MIN(F31:J31))</f>
        <v>22.9</v>
      </c>
      <c r="L31" s="11">
        <f aca="true" t="shared" si="11" ref="L31:L47">COUNT(F31:J31)-2</f>
        <v>3</v>
      </c>
      <c r="M31" s="12">
        <f aca="true" t="shared" si="12" ref="M31:M47">SUM(K31*3)/L31+E31</f>
        <v>24.999999999999996</v>
      </c>
      <c r="N31" s="15">
        <f aca="true" t="shared" si="13" ref="N31:N39">M3+M31</f>
        <v>48.8</v>
      </c>
    </row>
    <row r="32" spans="1:14" ht="12.75">
      <c r="A32" s="7">
        <f t="shared" si="8"/>
        <v>501</v>
      </c>
      <c r="B32" s="7" t="str">
        <f t="shared" si="8"/>
        <v>Rachel Pearson</v>
      </c>
      <c r="C32" s="7" t="str">
        <f t="shared" si="8"/>
        <v>Deerness</v>
      </c>
      <c r="D32" s="9">
        <f t="shared" si="9"/>
        <v>15</v>
      </c>
      <c r="E32" s="45">
        <v>2.3</v>
      </c>
      <c r="F32" s="46">
        <v>8</v>
      </c>
      <c r="G32" s="46">
        <v>7.6</v>
      </c>
      <c r="H32" s="46">
        <v>7.9</v>
      </c>
      <c r="I32" s="46">
        <v>7.8</v>
      </c>
      <c r="J32" s="46">
        <v>8</v>
      </c>
      <c r="K32" s="10">
        <f>SUM(F32:J32)-(MAX(F32:J32)+MIN(F32:J32))</f>
        <v>23.699999999999996</v>
      </c>
      <c r="L32" s="11">
        <f>COUNT(F32:J32)-2</f>
        <v>3</v>
      </c>
      <c r="M32" s="12">
        <f>SUM(K32*3)/L32+E32</f>
        <v>26</v>
      </c>
      <c r="N32" s="15">
        <f t="shared" si="13"/>
        <v>50.900000000000006</v>
      </c>
    </row>
    <row r="33" spans="1:14" ht="12.75">
      <c r="A33" s="7">
        <f t="shared" si="8"/>
        <v>502</v>
      </c>
      <c r="B33" s="7" t="str">
        <f t="shared" si="8"/>
        <v>Natalie Pye</v>
      </c>
      <c r="C33" s="7" t="str">
        <f t="shared" si="8"/>
        <v>Checkers</v>
      </c>
      <c r="D33" s="9">
        <f t="shared" si="9"/>
        <v>14</v>
      </c>
      <c r="E33" s="45">
        <v>2</v>
      </c>
      <c r="F33" s="46">
        <v>8</v>
      </c>
      <c r="G33" s="46">
        <v>7.5</v>
      </c>
      <c r="H33" s="46">
        <v>7.4</v>
      </c>
      <c r="I33" s="46">
        <v>7.8</v>
      </c>
      <c r="J33" s="46">
        <v>7.5</v>
      </c>
      <c r="K33" s="10">
        <f t="shared" si="10"/>
        <v>22.800000000000004</v>
      </c>
      <c r="L33" s="11">
        <f t="shared" si="11"/>
        <v>3</v>
      </c>
      <c r="M33" s="12">
        <f t="shared" si="12"/>
        <v>24.8</v>
      </c>
      <c r="N33" s="15">
        <f t="shared" si="13"/>
        <v>51.2</v>
      </c>
    </row>
    <row r="34" spans="1:14" ht="12.75">
      <c r="A34" s="7">
        <f t="shared" si="8"/>
        <v>503</v>
      </c>
      <c r="B34" s="7" t="str">
        <f t="shared" si="8"/>
        <v>Lucy Elliman</v>
      </c>
      <c r="C34" s="7" t="str">
        <f t="shared" si="8"/>
        <v>Richmond</v>
      </c>
      <c r="D34" s="9">
        <f t="shared" si="9"/>
        <v>6</v>
      </c>
      <c r="E34" s="45">
        <v>2.3</v>
      </c>
      <c r="F34" s="46">
        <v>8</v>
      </c>
      <c r="G34" s="46">
        <v>8</v>
      </c>
      <c r="H34" s="46">
        <v>8.1</v>
      </c>
      <c r="I34" s="46">
        <v>7.7</v>
      </c>
      <c r="J34" s="46">
        <v>7.8</v>
      </c>
      <c r="K34" s="10">
        <f t="shared" si="10"/>
        <v>23.8</v>
      </c>
      <c r="L34" s="11">
        <f t="shared" si="11"/>
        <v>3</v>
      </c>
      <c r="M34" s="12">
        <f t="shared" si="12"/>
        <v>26.1</v>
      </c>
      <c r="N34" s="15">
        <f t="shared" si="13"/>
        <v>52.8</v>
      </c>
    </row>
    <row r="35" spans="1:14" ht="12.75">
      <c r="A35" s="7">
        <f t="shared" si="8"/>
        <v>504</v>
      </c>
      <c r="B35" s="7" t="str">
        <f t="shared" si="8"/>
        <v>Alexandra Richardson</v>
      </c>
      <c r="C35" s="7" t="str">
        <f t="shared" si="8"/>
        <v>Deerness</v>
      </c>
      <c r="D35" s="9">
        <f t="shared" si="9"/>
        <v>3</v>
      </c>
      <c r="E35" s="45">
        <v>2</v>
      </c>
      <c r="F35" s="46">
        <v>8.4</v>
      </c>
      <c r="G35" s="46">
        <v>8.2</v>
      </c>
      <c r="H35" s="46">
        <v>8.3</v>
      </c>
      <c r="I35" s="46">
        <v>8.1</v>
      </c>
      <c r="J35" s="46">
        <v>8</v>
      </c>
      <c r="K35" s="10">
        <f t="shared" si="10"/>
        <v>24.6</v>
      </c>
      <c r="L35" s="11">
        <f t="shared" si="11"/>
        <v>3</v>
      </c>
      <c r="M35" s="12">
        <f t="shared" si="12"/>
        <v>26.600000000000005</v>
      </c>
      <c r="N35" s="15">
        <f t="shared" si="13"/>
        <v>53.10000000000001</v>
      </c>
    </row>
    <row r="36" spans="1:14" ht="12.75">
      <c r="A36" s="7">
        <f t="shared" si="8"/>
        <v>505</v>
      </c>
      <c r="B36" s="7" t="str">
        <f t="shared" si="8"/>
        <v>Kayleigh Ablott</v>
      </c>
      <c r="C36" s="7" t="str">
        <f t="shared" si="8"/>
        <v>Derby City</v>
      </c>
      <c r="D36" s="9">
        <f t="shared" si="9"/>
        <v>17</v>
      </c>
      <c r="E36" s="45">
        <v>2.4</v>
      </c>
      <c r="F36" s="46">
        <v>7.5</v>
      </c>
      <c r="G36" s="46">
        <v>7.3</v>
      </c>
      <c r="H36" s="46">
        <v>7.4</v>
      </c>
      <c r="I36" s="46">
        <v>7.5</v>
      </c>
      <c r="J36" s="46">
        <v>7.5</v>
      </c>
      <c r="K36" s="10">
        <f t="shared" si="10"/>
        <v>22.400000000000002</v>
      </c>
      <c r="L36" s="11">
        <f t="shared" si="11"/>
        <v>3</v>
      </c>
      <c r="M36" s="12">
        <f t="shared" si="12"/>
        <v>24.8</v>
      </c>
      <c r="N36" s="15">
        <f t="shared" si="13"/>
        <v>50</v>
      </c>
    </row>
    <row r="37" spans="1:14" ht="12.75">
      <c r="A37" s="7">
        <f t="shared" si="8"/>
        <v>506</v>
      </c>
      <c r="B37" s="7" t="str">
        <f t="shared" si="8"/>
        <v>Tilly Nash</v>
      </c>
      <c r="C37" s="7" t="str">
        <f t="shared" si="8"/>
        <v>Pinewood</v>
      </c>
      <c r="D37" s="9">
        <f t="shared" si="9"/>
        <v>10</v>
      </c>
      <c r="E37" s="45">
        <v>2.5</v>
      </c>
      <c r="F37" s="46">
        <v>7.9</v>
      </c>
      <c r="G37" s="46">
        <v>7.5</v>
      </c>
      <c r="H37" s="46">
        <v>7.9</v>
      </c>
      <c r="I37" s="46">
        <v>7.7</v>
      </c>
      <c r="J37" s="46">
        <v>7.9</v>
      </c>
      <c r="K37" s="10">
        <f t="shared" si="10"/>
        <v>23.5</v>
      </c>
      <c r="L37" s="11">
        <f t="shared" si="11"/>
        <v>3</v>
      </c>
      <c r="M37" s="12">
        <f t="shared" si="12"/>
        <v>26</v>
      </c>
      <c r="N37" s="15">
        <f t="shared" si="13"/>
        <v>52.199999999999996</v>
      </c>
    </row>
    <row r="38" spans="1:14" ht="12.75">
      <c r="A38" s="7">
        <f t="shared" si="8"/>
        <v>507</v>
      </c>
      <c r="B38" s="7" t="str">
        <f t="shared" si="8"/>
        <v>Lucy Costelleo</v>
      </c>
      <c r="C38" s="7" t="str">
        <f t="shared" si="8"/>
        <v>Warrington</v>
      </c>
      <c r="D38" s="9">
        <f t="shared" si="9"/>
        <v>4</v>
      </c>
      <c r="E38" s="45">
        <v>2.3</v>
      </c>
      <c r="F38" s="46">
        <v>8.2</v>
      </c>
      <c r="G38" s="46">
        <v>8</v>
      </c>
      <c r="H38" s="46">
        <v>7.9</v>
      </c>
      <c r="I38" s="46">
        <v>7.9</v>
      </c>
      <c r="J38" s="46">
        <v>7.9</v>
      </c>
      <c r="K38" s="10">
        <f t="shared" si="10"/>
        <v>23.799999999999997</v>
      </c>
      <c r="L38" s="11">
        <f t="shared" si="11"/>
        <v>3</v>
      </c>
      <c r="M38" s="12">
        <f t="shared" si="12"/>
        <v>26.099999999999998</v>
      </c>
      <c r="N38" s="15">
        <f t="shared" si="13"/>
        <v>52.900000000000006</v>
      </c>
    </row>
    <row r="39" spans="1:16" ht="12.75">
      <c r="A39" s="7">
        <f t="shared" si="8"/>
        <v>508</v>
      </c>
      <c r="B39" s="7" t="str">
        <f t="shared" si="8"/>
        <v>Rachel Davies</v>
      </c>
      <c r="C39" s="7" t="str">
        <f t="shared" si="8"/>
        <v>Deerness</v>
      </c>
      <c r="D39" s="9">
        <f t="shared" si="9"/>
        <v>8</v>
      </c>
      <c r="E39" s="45">
        <v>2.7</v>
      </c>
      <c r="F39" s="46">
        <v>8.3</v>
      </c>
      <c r="G39" s="46">
        <v>8.2</v>
      </c>
      <c r="H39" s="46">
        <v>8.1</v>
      </c>
      <c r="I39" s="46">
        <v>7.9</v>
      </c>
      <c r="J39" s="46">
        <v>8</v>
      </c>
      <c r="K39" s="10">
        <f t="shared" si="10"/>
        <v>24.299999999999997</v>
      </c>
      <c r="L39" s="11">
        <f t="shared" si="11"/>
        <v>3</v>
      </c>
      <c r="M39" s="12">
        <f t="shared" si="12"/>
        <v>26.999999999999996</v>
      </c>
      <c r="N39" s="15">
        <f t="shared" si="13"/>
        <v>52.69999999999999</v>
      </c>
      <c r="O39" s="47"/>
      <c r="P39" s="48"/>
    </row>
    <row r="40" spans="1:16" ht="12.75">
      <c r="A40" s="7">
        <f aca="true" t="shared" si="14" ref="A40:C42">+A12</f>
        <v>509</v>
      </c>
      <c r="B40" s="7" t="str">
        <f t="shared" si="14"/>
        <v>Brittany Willoughby</v>
      </c>
      <c r="C40" s="7" t="str">
        <f t="shared" si="14"/>
        <v>City of Leeds</v>
      </c>
      <c r="D40" s="9">
        <f t="shared" si="9"/>
        <v>23</v>
      </c>
      <c r="E40" s="45">
        <v>1.6</v>
      </c>
      <c r="F40" s="46">
        <v>7</v>
      </c>
      <c r="G40" s="46">
        <v>7.1</v>
      </c>
      <c r="H40" s="46">
        <v>6.9</v>
      </c>
      <c r="I40" s="46">
        <v>6.9</v>
      </c>
      <c r="J40" s="46">
        <v>6.8</v>
      </c>
      <c r="K40" s="10">
        <f t="shared" si="10"/>
        <v>20.799999999999997</v>
      </c>
      <c r="L40" s="11">
        <f t="shared" si="11"/>
        <v>3</v>
      </c>
      <c r="M40" s="12">
        <f t="shared" si="12"/>
        <v>22.4</v>
      </c>
      <c r="N40" s="15">
        <f>M13+M40</f>
        <v>46.3</v>
      </c>
      <c r="P40" s="43"/>
    </row>
    <row r="41" spans="1:16" ht="12.75">
      <c r="A41" s="7">
        <f t="shared" si="14"/>
        <v>510</v>
      </c>
      <c r="B41" s="7" t="str">
        <f t="shared" si="14"/>
        <v>Sydney Reynolds</v>
      </c>
      <c r="C41" s="7" t="str">
        <f t="shared" si="14"/>
        <v>Checkers</v>
      </c>
      <c r="D41" s="9">
        <f t="shared" si="9"/>
        <v>12</v>
      </c>
      <c r="E41" s="45">
        <v>2</v>
      </c>
      <c r="F41" s="46">
        <v>7.8</v>
      </c>
      <c r="G41" s="46">
        <v>7.5</v>
      </c>
      <c r="H41" s="46">
        <v>7.7</v>
      </c>
      <c r="I41" s="46">
        <v>7.8</v>
      </c>
      <c r="J41" s="46">
        <v>7.8</v>
      </c>
      <c r="K41" s="10">
        <f>SUM(F41:J41)-(MAX(F41:J41)+MIN(F41:J41))</f>
        <v>23.3</v>
      </c>
      <c r="L41" s="11">
        <f>COUNT(F41:J41)-2</f>
        <v>3</v>
      </c>
      <c r="M41" s="12">
        <f>SUM(K41*3)/L41+E41</f>
        <v>25.3</v>
      </c>
      <c r="N41" s="15">
        <f>M14+M41</f>
        <v>51.499999999999986</v>
      </c>
      <c r="P41" s="48"/>
    </row>
    <row r="42" spans="1:16" ht="12.75">
      <c r="A42" s="7">
        <f t="shared" si="14"/>
        <v>511</v>
      </c>
      <c r="B42" s="7" t="str">
        <f t="shared" si="14"/>
        <v>Claudia Bartlett</v>
      </c>
      <c r="C42" s="7" t="str">
        <f t="shared" si="14"/>
        <v>Wirral</v>
      </c>
      <c r="D42" s="9">
        <f t="shared" si="9"/>
        <v>9</v>
      </c>
      <c r="E42" s="45">
        <v>2.3</v>
      </c>
      <c r="F42" s="46">
        <v>8.3</v>
      </c>
      <c r="G42" s="46">
        <v>8.2</v>
      </c>
      <c r="H42" s="46">
        <v>7.7</v>
      </c>
      <c r="I42" s="46">
        <v>7.9</v>
      </c>
      <c r="J42" s="46">
        <v>7.9</v>
      </c>
      <c r="K42" s="10">
        <f t="shared" si="10"/>
        <v>24</v>
      </c>
      <c r="L42" s="11">
        <f t="shared" si="11"/>
        <v>3</v>
      </c>
      <c r="M42" s="12">
        <f t="shared" si="12"/>
        <v>26.3</v>
      </c>
      <c r="N42" s="15">
        <f>M14+M42</f>
        <v>52.499999999999986</v>
      </c>
      <c r="P42" s="48"/>
    </row>
    <row r="43" spans="1:16" ht="12.75">
      <c r="A43" s="7">
        <v>512</v>
      </c>
      <c r="B43" s="7" t="s">
        <v>80</v>
      </c>
      <c r="C43" s="7" t="s">
        <v>11</v>
      </c>
      <c r="D43" s="9">
        <v>1</v>
      </c>
      <c r="E43" s="45">
        <v>2.7</v>
      </c>
      <c r="F43" s="46">
        <v>8.4</v>
      </c>
      <c r="G43" s="46">
        <v>8</v>
      </c>
      <c r="H43" s="46">
        <v>8.3</v>
      </c>
      <c r="I43" s="46">
        <v>8</v>
      </c>
      <c r="J43" s="46">
        <v>8.1</v>
      </c>
      <c r="K43" s="10">
        <v>24.4</v>
      </c>
      <c r="L43" s="11">
        <v>3</v>
      </c>
      <c r="M43" s="12">
        <v>27.1</v>
      </c>
      <c r="N43" s="15">
        <v>54</v>
      </c>
      <c r="P43" s="43"/>
    </row>
    <row r="44" spans="1:16" ht="12.75">
      <c r="A44" s="7">
        <f aca="true" t="shared" si="15" ref="A44:C55">A16</f>
        <v>513</v>
      </c>
      <c r="B44" s="7" t="str">
        <f t="shared" si="15"/>
        <v>Heather Cowell</v>
      </c>
      <c r="C44" s="7" t="str">
        <f t="shared" si="15"/>
        <v>Richmond</v>
      </c>
      <c r="D44" s="9">
        <f t="shared" si="9"/>
        <v>24</v>
      </c>
      <c r="E44" s="45"/>
      <c r="F44" s="46"/>
      <c r="G44" s="46"/>
      <c r="H44" s="46"/>
      <c r="I44" s="46"/>
      <c r="J44" s="46"/>
      <c r="K44" s="10">
        <f t="shared" si="10"/>
        <v>0</v>
      </c>
      <c r="L44" s="11">
        <f t="shared" si="11"/>
        <v>-2</v>
      </c>
      <c r="M44" s="12">
        <f t="shared" si="12"/>
        <v>0</v>
      </c>
      <c r="N44" s="15">
        <f aca="true" t="shared" si="16" ref="N44:N55">M16+M44</f>
        <v>0</v>
      </c>
      <c r="P44" s="48"/>
    </row>
    <row r="45" spans="1:16" ht="12.75">
      <c r="A45" s="7">
        <f t="shared" si="15"/>
        <v>514</v>
      </c>
      <c r="B45" s="7" t="str">
        <f t="shared" si="15"/>
        <v>Millie Nesbitt</v>
      </c>
      <c r="C45" s="7" t="str">
        <f t="shared" si="15"/>
        <v>Deerness</v>
      </c>
      <c r="D45" s="9">
        <f t="shared" si="9"/>
        <v>11</v>
      </c>
      <c r="E45" s="45">
        <v>2</v>
      </c>
      <c r="F45" s="46">
        <v>8.2</v>
      </c>
      <c r="G45" s="46">
        <v>8.1</v>
      </c>
      <c r="H45" s="46">
        <v>7.6</v>
      </c>
      <c r="I45" s="46">
        <v>7.8</v>
      </c>
      <c r="J45" s="46">
        <v>7.5</v>
      </c>
      <c r="K45" s="10">
        <f t="shared" si="10"/>
        <v>23.500000000000004</v>
      </c>
      <c r="L45" s="11">
        <f t="shared" si="11"/>
        <v>3</v>
      </c>
      <c r="M45" s="12">
        <f t="shared" si="12"/>
        <v>25.500000000000004</v>
      </c>
      <c r="N45" s="15">
        <f t="shared" si="16"/>
        <v>51.5</v>
      </c>
      <c r="O45" s="47"/>
      <c r="P45" s="48"/>
    </row>
    <row r="46" spans="1:16" ht="12.75">
      <c r="A46" s="7">
        <f t="shared" si="15"/>
        <v>515</v>
      </c>
      <c r="B46" s="7" t="str">
        <f t="shared" si="15"/>
        <v>Isabel Deacon</v>
      </c>
      <c r="C46" s="7" t="str">
        <f t="shared" si="15"/>
        <v>Pinewood</v>
      </c>
      <c r="D46" s="9">
        <f t="shared" si="9"/>
        <v>18</v>
      </c>
      <c r="E46" s="45">
        <v>2.3</v>
      </c>
      <c r="F46" s="46">
        <v>8.4</v>
      </c>
      <c r="G46" s="46">
        <v>7.9</v>
      </c>
      <c r="H46" s="46">
        <v>7.8</v>
      </c>
      <c r="I46" s="46">
        <v>7.9</v>
      </c>
      <c r="J46" s="46">
        <v>7.9</v>
      </c>
      <c r="K46" s="10">
        <f t="shared" si="10"/>
        <v>23.7</v>
      </c>
      <c r="L46" s="11">
        <f t="shared" si="11"/>
        <v>3</v>
      </c>
      <c r="M46" s="12">
        <f t="shared" si="12"/>
        <v>26</v>
      </c>
      <c r="N46" s="15">
        <f t="shared" si="16"/>
        <v>49.9</v>
      </c>
      <c r="P46" s="48"/>
    </row>
    <row r="47" spans="1:14" ht="12.75">
      <c r="A47" s="7">
        <f t="shared" si="15"/>
        <v>516</v>
      </c>
      <c r="B47" s="7" t="str">
        <f t="shared" si="15"/>
        <v>Charlotte Biles</v>
      </c>
      <c r="C47" s="7" t="str">
        <f t="shared" si="15"/>
        <v>Andover</v>
      </c>
      <c r="D47" s="9">
        <f t="shared" si="9"/>
        <v>16</v>
      </c>
      <c r="E47" s="45">
        <v>2</v>
      </c>
      <c r="F47" s="46">
        <v>8.1</v>
      </c>
      <c r="G47" s="46">
        <v>7.5</v>
      </c>
      <c r="H47" s="46">
        <v>7.5</v>
      </c>
      <c r="I47" s="46">
        <v>7.9</v>
      </c>
      <c r="J47" s="46">
        <v>7.6</v>
      </c>
      <c r="K47" s="10">
        <f t="shared" si="10"/>
        <v>23</v>
      </c>
      <c r="L47" s="11">
        <f t="shared" si="11"/>
        <v>3</v>
      </c>
      <c r="M47" s="12">
        <f t="shared" si="12"/>
        <v>25</v>
      </c>
      <c r="N47" s="15">
        <f t="shared" si="16"/>
        <v>50.4</v>
      </c>
    </row>
    <row r="48" spans="1:15" ht="12.75">
      <c r="A48" s="7">
        <f t="shared" si="15"/>
        <v>517</v>
      </c>
      <c r="B48" s="7" t="str">
        <f t="shared" si="15"/>
        <v>Sian Foster</v>
      </c>
      <c r="C48" s="7" t="str">
        <f t="shared" si="15"/>
        <v>Wirral</v>
      </c>
      <c r="D48" s="9">
        <f t="shared" si="9"/>
        <v>6</v>
      </c>
      <c r="E48" s="45">
        <v>2.5</v>
      </c>
      <c r="F48" s="46">
        <v>8.3</v>
      </c>
      <c r="G48" s="46">
        <v>7.8</v>
      </c>
      <c r="H48" s="46">
        <v>7.6</v>
      </c>
      <c r="I48" s="46">
        <v>7.7</v>
      </c>
      <c r="J48" s="46">
        <v>8.1</v>
      </c>
      <c r="K48" s="10">
        <f aca="true" t="shared" si="17" ref="K48:K55">SUM(F48:J48)-(MAX(F48:J48)+MIN(F48:J48))</f>
        <v>23.6</v>
      </c>
      <c r="L48" s="11">
        <f aca="true" t="shared" si="18" ref="L48:L55">COUNT(F48:J48)-2</f>
        <v>3</v>
      </c>
      <c r="M48" s="12">
        <f aca="true" t="shared" si="19" ref="M48:M55">SUM(K48*3)/L48+E48</f>
        <v>26.100000000000005</v>
      </c>
      <c r="N48" s="15">
        <f t="shared" si="16"/>
        <v>52.8</v>
      </c>
      <c r="O48" s="47"/>
    </row>
    <row r="49" spans="1:14" ht="12.75">
      <c r="A49" s="7">
        <f t="shared" si="15"/>
        <v>518</v>
      </c>
      <c r="B49" s="7" t="str">
        <f t="shared" si="15"/>
        <v>Eilidh Cameron</v>
      </c>
      <c r="C49" s="7" t="str">
        <f t="shared" si="15"/>
        <v>Deerness</v>
      </c>
      <c r="D49" s="9">
        <f t="shared" si="9"/>
        <v>21</v>
      </c>
      <c r="E49" s="45">
        <v>2</v>
      </c>
      <c r="F49" s="46">
        <v>7.9</v>
      </c>
      <c r="G49" s="46">
        <v>7.5</v>
      </c>
      <c r="H49" s="46">
        <v>7.3</v>
      </c>
      <c r="I49" s="46">
        <v>7.6</v>
      </c>
      <c r="J49" s="46">
        <v>7.5</v>
      </c>
      <c r="K49" s="10">
        <f t="shared" si="17"/>
        <v>22.599999999999998</v>
      </c>
      <c r="L49" s="11">
        <f t="shared" si="18"/>
        <v>3</v>
      </c>
      <c r="M49" s="12">
        <f t="shared" si="19"/>
        <v>24.599999999999998</v>
      </c>
      <c r="N49" s="15">
        <f t="shared" si="16"/>
        <v>47.5</v>
      </c>
    </row>
    <row r="50" spans="1:14" ht="12.75">
      <c r="A50" s="7">
        <f t="shared" si="15"/>
        <v>0</v>
      </c>
      <c r="B50" s="7">
        <f t="shared" si="15"/>
        <v>0</v>
      </c>
      <c r="C50" s="7">
        <f t="shared" si="15"/>
        <v>0</v>
      </c>
      <c r="D50" s="9">
        <f t="shared" si="9"/>
        <v>24</v>
      </c>
      <c r="E50" s="45"/>
      <c r="F50" s="46"/>
      <c r="G50" s="46"/>
      <c r="H50" s="46"/>
      <c r="I50" s="46"/>
      <c r="J50" s="46"/>
      <c r="K50" s="10">
        <f t="shared" si="17"/>
        <v>0</v>
      </c>
      <c r="L50" s="11">
        <f t="shared" si="18"/>
        <v>-2</v>
      </c>
      <c r="M50" s="12">
        <f t="shared" si="19"/>
        <v>0</v>
      </c>
      <c r="N50" s="15">
        <f t="shared" si="16"/>
        <v>0</v>
      </c>
    </row>
    <row r="51" spans="1:14" ht="12.75">
      <c r="A51" s="7">
        <f t="shared" si="15"/>
        <v>520</v>
      </c>
      <c r="B51" s="7" t="str">
        <f t="shared" si="15"/>
        <v>Emily Gower</v>
      </c>
      <c r="C51" s="7" t="str">
        <f t="shared" si="15"/>
        <v>Richmond</v>
      </c>
      <c r="D51" s="9">
        <f t="shared" si="9"/>
        <v>5</v>
      </c>
      <c r="E51" s="45">
        <v>2.3</v>
      </c>
      <c r="F51" s="46">
        <v>8.1</v>
      </c>
      <c r="G51" s="46">
        <v>8</v>
      </c>
      <c r="H51" s="46">
        <v>7.9</v>
      </c>
      <c r="I51" s="46">
        <v>8.1</v>
      </c>
      <c r="J51" s="46">
        <v>8</v>
      </c>
      <c r="K51" s="10">
        <f t="shared" si="17"/>
        <v>24.1</v>
      </c>
      <c r="L51" s="11">
        <f t="shared" si="18"/>
        <v>3</v>
      </c>
      <c r="M51" s="12">
        <f t="shared" si="19"/>
        <v>26.400000000000006</v>
      </c>
      <c r="N51" s="15">
        <f t="shared" si="16"/>
        <v>52.80000000000001</v>
      </c>
    </row>
    <row r="52" spans="1:14" ht="12.75">
      <c r="A52" s="7">
        <f t="shared" si="15"/>
        <v>521</v>
      </c>
      <c r="B52" s="7" t="str">
        <f t="shared" si="15"/>
        <v>Iona Rockett</v>
      </c>
      <c r="C52" s="7" t="str">
        <f t="shared" si="15"/>
        <v>Deerness</v>
      </c>
      <c r="D52" s="9">
        <f t="shared" si="9"/>
        <v>20</v>
      </c>
      <c r="E52" s="45">
        <v>2.1</v>
      </c>
      <c r="F52" s="46">
        <v>7.6</v>
      </c>
      <c r="G52" s="46">
        <v>7.3</v>
      </c>
      <c r="H52" s="46">
        <v>7.4</v>
      </c>
      <c r="I52" s="46">
        <v>7.2</v>
      </c>
      <c r="J52" s="46">
        <v>7.3</v>
      </c>
      <c r="K52" s="10">
        <f t="shared" si="17"/>
        <v>21.999999999999996</v>
      </c>
      <c r="L52" s="11">
        <f t="shared" si="18"/>
        <v>3</v>
      </c>
      <c r="M52" s="12">
        <f t="shared" si="19"/>
        <v>24.099999999999998</v>
      </c>
      <c r="N52" s="15">
        <f t="shared" si="16"/>
        <v>48.1</v>
      </c>
    </row>
    <row r="53" spans="1:14" ht="12.75">
      <c r="A53" s="7">
        <f t="shared" si="15"/>
        <v>522</v>
      </c>
      <c r="B53" s="7" t="str">
        <f t="shared" si="15"/>
        <v>Elizabeth Harraghy</v>
      </c>
      <c r="C53" s="7" t="str">
        <f t="shared" si="15"/>
        <v>Richmond</v>
      </c>
      <c r="D53" s="9">
        <f t="shared" si="9"/>
        <v>12</v>
      </c>
      <c r="E53" s="45">
        <v>2.1</v>
      </c>
      <c r="F53" s="46">
        <v>7.6</v>
      </c>
      <c r="G53" s="46">
        <v>7.9</v>
      </c>
      <c r="H53" s="46">
        <v>7.6</v>
      </c>
      <c r="I53" s="46">
        <v>7.9</v>
      </c>
      <c r="J53" s="46">
        <v>7.9</v>
      </c>
      <c r="K53" s="10">
        <f t="shared" si="17"/>
        <v>23.4</v>
      </c>
      <c r="L53" s="11">
        <f t="shared" si="18"/>
        <v>3</v>
      </c>
      <c r="M53" s="12">
        <f t="shared" si="19"/>
        <v>25.499999999999996</v>
      </c>
      <c r="N53" s="15">
        <f t="shared" si="16"/>
        <v>51.499999999999986</v>
      </c>
    </row>
    <row r="54" spans="1:14" ht="12.75">
      <c r="A54" s="7">
        <f t="shared" si="15"/>
        <v>523</v>
      </c>
      <c r="B54" s="7" t="str">
        <f t="shared" si="15"/>
        <v>Chelsea Nesbit</v>
      </c>
      <c r="C54" s="7" t="str">
        <f t="shared" si="15"/>
        <v>Deerness</v>
      </c>
      <c r="D54" s="9">
        <f t="shared" si="9"/>
        <v>21</v>
      </c>
      <c r="E54" s="45">
        <v>2.1</v>
      </c>
      <c r="F54" s="46">
        <v>7.1</v>
      </c>
      <c r="G54" s="46">
        <v>6.8</v>
      </c>
      <c r="H54" s="46">
        <v>6.6</v>
      </c>
      <c r="I54" s="46">
        <v>6.8</v>
      </c>
      <c r="J54" s="46">
        <v>6.8</v>
      </c>
      <c r="K54" s="10">
        <f t="shared" si="17"/>
        <v>20.400000000000002</v>
      </c>
      <c r="L54" s="11">
        <f t="shared" si="18"/>
        <v>3</v>
      </c>
      <c r="M54" s="12">
        <f t="shared" si="19"/>
        <v>22.500000000000004</v>
      </c>
      <c r="N54" s="15">
        <f t="shared" si="16"/>
        <v>47.5</v>
      </c>
    </row>
    <row r="55" spans="1:14" ht="12.75">
      <c r="A55" s="7">
        <f t="shared" si="15"/>
        <v>524</v>
      </c>
      <c r="B55" s="7" t="s">
        <v>56</v>
      </c>
      <c r="C55" s="7" t="s">
        <v>18</v>
      </c>
      <c r="D55" s="9">
        <f t="shared" si="9"/>
        <v>2</v>
      </c>
      <c r="E55" s="45">
        <v>2.6</v>
      </c>
      <c r="F55" s="46">
        <v>8.1</v>
      </c>
      <c r="G55" s="46">
        <v>8.2</v>
      </c>
      <c r="H55" s="46">
        <v>7.9</v>
      </c>
      <c r="I55" s="46">
        <v>7.7</v>
      </c>
      <c r="J55" s="46">
        <v>7.8</v>
      </c>
      <c r="K55" s="10">
        <f t="shared" si="17"/>
        <v>23.799999999999997</v>
      </c>
      <c r="L55" s="11">
        <f t="shared" si="18"/>
        <v>3</v>
      </c>
      <c r="M55" s="12">
        <f t="shared" si="19"/>
        <v>26.4</v>
      </c>
      <c r="N55" s="15">
        <f t="shared" si="16"/>
        <v>53.599999999999994</v>
      </c>
    </row>
    <row r="56" spans="1:14" ht="12.75">
      <c r="A56" s="37"/>
      <c r="B56" s="37"/>
      <c r="C56" s="37"/>
      <c r="D56" s="38"/>
      <c r="E56" s="39"/>
      <c r="F56" s="40"/>
      <c r="G56" s="40"/>
      <c r="H56" s="40"/>
      <c r="I56" s="40"/>
      <c r="J56" s="40"/>
      <c r="K56" s="41"/>
      <c r="L56" s="42"/>
      <c r="M56" s="43"/>
      <c r="N56" s="44"/>
    </row>
    <row r="57" spans="1:13" ht="12.75">
      <c r="A57" s="71"/>
      <c r="B57" s="75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5.75">
      <c r="A58" s="77" t="s">
        <v>176</v>
      </c>
      <c r="B58" s="76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25.5">
      <c r="A59" s="29" t="s">
        <v>0</v>
      </c>
      <c r="B59" s="35" t="s">
        <v>175</v>
      </c>
      <c r="C59" s="29" t="s">
        <v>1</v>
      </c>
      <c r="D59" s="3" t="s">
        <v>2</v>
      </c>
      <c r="E59" s="4" t="s">
        <v>3</v>
      </c>
      <c r="F59" s="5" t="s">
        <v>4</v>
      </c>
      <c r="G59" s="5" t="s">
        <v>5</v>
      </c>
      <c r="H59" s="5" t="s">
        <v>6</v>
      </c>
      <c r="I59" s="5" t="s">
        <v>7</v>
      </c>
      <c r="J59" s="5" t="s">
        <v>8</v>
      </c>
      <c r="K59" s="6" t="s">
        <v>9</v>
      </c>
      <c r="L59" s="6"/>
      <c r="M59" s="3" t="s">
        <v>10</v>
      </c>
    </row>
    <row r="60" spans="1:13" ht="12.75">
      <c r="A60" s="7">
        <f aca="true" t="shared" si="20" ref="A60:C69">+A31</f>
        <v>500</v>
      </c>
      <c r="B60" s="7" t="str">
        <f t="shared" si="20"/>
        <v>Imogen Hopkinson</v>
      </c>
      <c r="C60" s="7" t="str">
        <f t="shared" si="20"/>
        <v>Wirral</v>
      </c>
      <c r="D60" s="17">
        <f aca="true" t="shared" si="21" ref="D60:D84">RANK(M60,M$60:M$84,0)</f>
        <v>9</v>
      </c>
      <c r="E60" s="45"/>
      <c r="F60" s="46"/>
      <c r="G60" s="46"/>
      <c r="H60" s="46"/>
      <c r="I60" s="46"/>
      <c r="J60" s="46"/>
      <c r="K60" s="18">
        <f>SUM(F60:J60)-(MAX(F60:J60)+MIN(F60:J60))</f>
        <v>0</v>
      </c>
      <c r="L60" s="19">
        <f>COUNT(F60:J60)-2</f>
        <v>-2</v>
      </c>
      <c r="M60" s="20">
        <f>SUM(K60*3)/L60+E60</f>
        <v>0</v>
      </c>
    </row>
    <row r="61" spans="1:13" ht="12.75">
      <c r="A61" s="7">
        <f t="shared" si="20"/>
        <v>501</v>
      </c>
      <c r="B61" s="7" t="str">
        <f t="shared" si="20"/>
        <v>Rachel Pearson</v>
      </c>
      <c r="C61" s="7" t="str">
        <f t="shared" si="20"/>
        <v>Deerness</v>
      </c>
      <c r="D61" s="17">
        <f t="shared" si="21"/>
        <v>9</v>
      </c>
      <c r="E61" s="45"/>
      <c r="F61" s="46"/>
      <c r="G61" s="46"/>
      <c r="H61" s="46"/>
      <c r="I61" s="46"/>
      <c r="J61" s="46"/>
      <c r="K61" s="18">
        <f aca="true" t="shared" si="22" ref="K61:K84">SUM(F61:J61)-(MAX(F61:J61)+MIN(F61:J61))</f>
        <v>0</v>
      </c>
      <c r="L61" s="19">
        <f aca="true" t="shared" si="23" ref="L61:L84">COUNT(F61:J61)-2</f>
        <v>-2</v>
      </c>
      <c r="M61" s="20">
        <f aca="true" t="shared" si="24" ref="M61:M84">SUM(K61*3)/L61+E61</f>
        <v>0</v>
      </c>
    </row>
    <row r="62" spans="1:13" ht="12.75">
      <c r="A62" s="7">
        <f t="shared" si="20"/>
        <v>502</v>
      </c>
      <c r="B62" s="7" t="str">
        <f t="shared" si="20"/>
        <v>Natalie Pye</v>
      </c>
      <c r="C62" s="7" t="str">
        <f t="shared" si="20"/>
        <v>Checkers</v>
      </c>
      <c r="D62" s="17">
        <f t="shared" si="21"/>
        <v>9</v>
      </c>
      <c r="E62" s="45"/>
      <c r="F62" s="46"/>
      <c r="G62" s="46"/>
      <c r="H62" s="46"/>
      <c r="I62" s="46"/>
      <c r="J62" s="46"/>
      <c r="K62" s="18">
        <f t="shared" si="22"/>
        <v>0</v>
      </c>
      <c r="L62" s="19">
        <f t="shared" si="23"/>
        <v>-2</v>
      </c>
      <c r="M62" s="20">
        <f t="shared" si="24"/>
        <v>0</v>
      </c>
    </row>
    <row r="63" spans="1:13" ht="12.75">
      <c r="A63" s="7">
        <f t="shared" si="20"/>
        <v>503</v>
      </c>
      <c r="B63" s="7" t="str">
        <f t="shared" si="20"/>
        <v>Lucy Elliman</v>
      </c>
      <c r="C63" s="7" t="str">
        <f t="shared" si="20"/>
        <v>Richmond</v>
      </c>
      <c r="D63" s="17">
        <f t="shared" si="21"/>
        <v>6</v>
      </c>
      <c r="E63" s="45">
        <v>2.4</v>
      </c>
      <c r="F63" s="46">
        <v>7.9</v>
      </c>
      <c r="G63" s="46">
        <v>7.7</v>
      </c>
      <c r="H63" s="46">
        <v>7.9</v>
      </c>
      <c r="I63" s="46">
        <v>7.9</v>
      </c>
      <c r="J63" s="46">
        <v>7.7</v>
      </c>
      <c r="K63" s="18">
        <f t="shared" si="22"/>
        <v>23.5</v>
      </c>
      <c r="L63" s="19">
        <f t="shared" si="23"/>
        <v>3</v>
      </c>
      <c r="M63" s="20">
        <f t="shared" si="24"/>
        <v>25.9</v>
      </c>
    </row>
    <row r="64" spans="1:13" ht="12.75">
      <c r="A64" s="7">
        <f t="shared" si="20"/>
        <v>504</v>
      </c>
      <c r="B64" s="7" t="str">
        <f t="shared" si="20"/>
        <v>Alexandra Richardson</v>
      </c>
      <c r="C64" s="7" t="str">
        <f t="shared" si="20"/>
        <v>Deerness</v>
      </c>
      <c r="D64" s="17">
        <f t="shared" si="21"/>
        <v>7</v>
      </c>
      <c r="E64" s="45">
        <v>2.1</v>
      </c>
      <c r="F64" s="46">
        <v>7.9</v>
      </c>
      <c r="G64" s="46">
        <v>7.7</v>
      </c>
      <c r="H64" s="46">
        <v>8</v>
      </c>
      <c r="I64" s="46">
        <v>7.8</v>
      </c>
      <c r="J64" s="46">
        <v>7.6</v>
      </c>
      <c r="K64" s="18">
        <f t="shared" si="22"/>
        <v>23.4</v>
      </c>
      <c r="L64" s="19">
        <f t="shared" si="23"/>
        <v>3</v>
      </c>
      <c r="M64" s="20">
        <f t="shared" si="24"/>
        <v>25.499999999999996</v>
      </c>
    </row>
    <row r="65" spans="1:13" ht="12.75">
      <c r="A65" s="7">
        <f t="shared" si="20"/>
        <v>505</v>
      </c>
      <c r="B65" s="7" t="str">
        <f t="shared" si="20"/>
        <v>Kayleigh Ablott</v>
      </c>
      <c r="C65" s="7" t="str">
        <f t="shared" si="20"/>
        <v>Derby City</v>
      </c>
      <c r="D65" s="17">
        <f t="shared" si="21"/>
        <v>9</v>
      </c>
      <c r="E65" s="45"/>
      <c r="F65" s="46"/>
      <c r="G65" s="46"/>
      <c r="H65" s="46"/>
      <c r="I65" s="46"/>
      <c r="J65" s="46"/>
      <c r="K65" s="18">
        <f t="shared" si="22"/>
        <v>0</v>
      </c>
      <c r="L65" s="19">
        <f t="shared" si="23"/>
        <v>-2</v>
      </c>
      <c r="M65" s="20">
        <f t="shared" si="24"/>
        <v>0</v>
      </c>
    </row>
    <row r="66" spans="1:13" ht="12.75">
      <c r="A66" s="7">
        <f t="shared" si="20"/>
        <v>506</v>
      </c>
      <c r="B66" s="7" t="str">
        <f t="shared" si="20"/>
        <v>Tilly Nash</v>
      </c>
      <c r="C66" s="7" t="str">
        <f t="shared" si="20"/>
        <v>Pinewood</v>
      </c>
      <c r="D66" s="17">
        <f t="shared" si="21"/>
        <v>9</v>
      </c>
      <c r="E66" s="45"/>
      <c r="F66" s="46"/>
      <c r="G66" s="46"/>
      <c r="H66" s="46"/>
      <c r="I66" s="46"/>
      <c r="J66" s="46"/>
      <c r="K66" s="18">
        <f t="shared" si="22"/>
        <v>0</v>
      </c>
      <c r="L66" s="19">
        <f t="shared" si="23"/>
        <v>-2</v>
      </c>
      <c r="M66" s="20">
        <f t="shared" si="24"/>
        <v>0</v>
      </c>
    </row>
    <row r="67" spans="1:15" ht="12.75">
      <c r="A67" s="7">
        <f t="shared" si="20"/>
        <v>507</v>
      </c>
      <c r="B67" s="7" t="str">
        <f t="shared" si="20"/>
        <v>Lucy Costelleo</v>
      </c>
      <c r="C67" s="7" t="str">
        <f t="shared" si="20"/>
        <v>Warrington</v>
      </c>
      <c r="D67" s="17">
        <v>2</v>
      </c>
      <c r="E67" s="45">
        <v>2.1</v>
      </c>
      <c r="F67" s="46">
        <v>8.1</v>
      </c>
      <c r="G67" s="46">
        <v>8.3</v>
      </c>
      <c r="H67" s="46">
        <v>8.2</v>
      </c>
      <c r="I67" s="46">
        <v>7.9</v>
      </c>
      <c r="J67" s="46">
        <v>8.1</v>
      </c>
      <c r="K67" s="18">
        <f t="shared" si="22"/>
        <v>24.4</v>
      </c>
      <c r="L67" s="19">
        <f t="shared" si="23"/>
        <v>3</v>
      </c>
      <c r="M67" s="20">
        <f t="shared" si="24"/>
        <v>26.499999999999996</v>
      </c>
      <c r="O67" s="71"/>
    </row>
    <row r="68" spans="1:13" ht="12.75">
      <c r="A68" s="7">
        <f t="shared" si="20"/>
        <v>508</v>
      </c>
      <c r="B68" s="7" t="str">
        <f t="shared" si="20"/>
        <v>Rachel Davies</v>
      </c>
      <c r="C68" s="7" t="str">
        <f t="shared" si="20"/>
        <v>Deerness</v>
      </c>
      <c r="D68" s="17">
        <f t="shared" si="21"/>
        <v>8</v>
      </c>
      <c r="E68" s="45">
        <v>1.6</v>
      </c>
      <c r="F68" s="46">
        <v>7.5</v>
      </c>
      <c r="G68" s="46">
        <v>7.5</v>
      </c>
      <c r="H68" s="46">
        <v>7.4</v>
      </c>
      <c r="I68" s="46">
        <v>7.4</v>
      </c>
      <c r="J68" s="46">
        <v>7.6</v>
      </c>
      <c r="K68" s="18">
        <f t="shared" si="22"/>
        <v>22.4</v>
      </c>
      <c r="L68" s="19">
        <f t="shared" si="23"/>
        <v>3</v>
      </c>
      <c r="M68" s="20">
        <f t="shared" si="24"/>
        <v>23.999999999999996</v>
      </c>
    </row>
    <row r="69" spans="1:13" ht="12.75">
      <c r="A69" s="7">
        <f t="shared" si="20"/>
        <v>509</v>
      </c>
      <c r="B69" s="7" t="str">
        <f t="shared" si="20"/>
        <v>Brittany Willoughby</v>
      </c>
      <c r="C69" s="7" t="str">
        <f t="shared" si="20"/>
        <v>City of Leeds</v>
      </c>
      <c r="D69" s="17">
        <f t="shared" si="21"/>
        <v>9</v>
      </c>
      <c r="E69" s="45"/>
      <c r="F69" s="46"/>
      <c r="G69" s="46"/>
      <c r="H69" s="46"/>
      <c r="I69" s="46"/>
      <c r="J69" s="46"/>
      <c r="K69" s="18">
        <f t="shared" si="22"/>
        <v>0</v>
      </c>
      <c r="L69" s="19">
        <f t="shared" si="23"/>
        <v>-2</v>
      </c>
      <c r="M69" s="20">
        <f t="shared" si="24"/>
        <v>0</v>
      </c>
    </row>
    <row r="70" spans="1:13" ht="12.75">
      <c r="A70" s="7">
        <f>+A41</f>
        <v>510</v>
      </c>
      <c r="B70" s="7" t="str">
        <f>+B41</f>
        <v>Sydney Reynolds</v>
      </c>
      <c r="C70" s="7" t="str">
        <f>+C41</f>
        <v>Checkers</v>
      </c>
      <c r="D70" s="17">
        <f t="shared" si="21"/>
        <v>9</v>
      </c>
      <c r="E70" s="45"/>
      <c r="F70" s="46"/>
      <c r="G70" s="46"/>
      <c r="H70" s="46"/>
      <c r="I70" s="46"/>
      <c r="J70" s="46"/>
      <c r="K70" s="18">
        <f t="shared" si="22"/>
        <v>0</v>
      </c>
      <c r="L70" s="19">
        <f t="shared" si="23"/>
        <v>-2</v>
      </c>
      <c r="M70" s="20">
        <f t="shared" si="24"/>
        <v>0</v>
      </c>
    </row>
    <row r="71" spans="1:13" ht="12.75">
      <c r="A71" s="7">
        <f aca="true" t="shared" si="25" ref="A71:C84">+A42</f>
        <v>511</v>
      </c>
      <c r="B71" s="7" t="str">
        <f t="shared" si="25"/>
        <v>Claudia Bartlett</v>
      </c>
      <c r="C71" s="7" t="str">
        <f t="shared" si="25"/>
        <v>Wirral</v>
      </c>
      <c r="D71" s="17">
        <f t="shared" si="21"/>
        <v>9</v>
      </c>
      <c r="E71" s="45"/>
      <c r="F71" s="46"/>
      <c r="G71" s="46"/>
      <c r="H71" s="46"/>
      <c r="I71" s="46"/>
      <c r="J71" s="46"/>
      <c r="K71" s="18">
        <f t="shared" si="22"/>
        <v>0</v>
      </c>
      <c r="L71" s="19">
        <f t="shared" si="23"/>
        <v>-2</v>
      </c>
      <c r="M71" s="20">
        <f t="shared" si="24"/>
        <v>0</v>
      </c>
    </row>
    <row r="72" spans="1:15" ht="12.75">
      <c r="A72" s="7">
        <f t="shared" si="25"/>
        <v>512</v>
      </c>
      <c r="B72" s="7" t="str">
        <f t="shared" si="25"/>
        <v>Kelsey Hudson</v>
      </c>
      <c r="C72" s="7" t="str">
        <f t="shared" si="25"/>
        <v>Wakefield</v>
      </c>
      <c r="D72" s="17">
        <v>4</v>
      </c>
      <c r="E72" s="45">
        <v>2.5</v>
      </c>
      <c r="F72" s="46">
        <v>8</v>
      </c>
      <c r="G72" s="46">
        <v>8</v>
      </c>
      <c r="H72" s="46">
        <v>8.2</v>
      </c>
      <c r="I72" s="46">
        <v>7.9</v>
      </c>
      <c r="J72" s="46">
        <v>8</v>
      </c>
      <c r="K72" s="18">
        <f t="shared" si="22"/>
        <v>24</v>
      </c>
      <c r="L72" s="19">
        <f t="shared" si="23"/>
        <v>3</v>
      </c>
      <c r="M72" s="20">
        <f t="shared" si="24"/>
        <v>26.5</v>
      </c>
      <c r="O72" s="71"/>
    </row>
    <row r="73" spans="1:13" ht="12.75">
      <c r="A73" s="7">
        <f t="shared" si="25"/>
        <v>513</v>
      </c>
      <c r="B73" s="7" t="str">
        <f t="shared" si="25"/>
        <v>Heather Cowell</v>
      </c>
      <c r="C73" s="7" t="str">
        <f t="shared" si="25"/>
        <v>Richmond</v>
      </c>
      <c r="D73" s="17">
        <f t="shared" si="21"/>
        <v>9</v>
      </c>
      <c r="E73" s="45"/>
      <c r="F73" s="46"/>
      <c r="G73" s="46"/>
      <c r="H73" s="46"/>
      <c r="I73" s="46"/>
      <c r="J73" s="46"/>
      <c r="K73" s="18">
        <f t="shared" si="22"/>
        <v>0</v>
      </c>
      <c r="L73" s="19">
        <f t="shared" si="23"/>
        <v>-2</v>
      </c>
      <c r="M73" s="20">
        <f t="shared" si="24"/>
        <v>0</v>
      </c>
    </row>
    <row r="74" spans="1:13" ht="12.75">
      <c r="A74" s="7">
        <f t="shared" si="25"/>
        <v>514</v>
      </c>
      <c r="B74" s="7" t="str">
        <f t="shared" si="25"/>
        <v>Millie Nesbitt</v>
      </c>
      <c r="C74" s="7" t="str">
        <f t="shared" si="25"/>
        <v>Deerness</v>
      </c>
      <c r="D74" s="17">
        <f t="shared" si="21"/>
        <v>9</v>
      </c>
      <c r="E74" s="45"/>
      <c r="F74" s="46"/>
      <c r="G74" s="46"/>
      <c r="H74" s="46"/>
      <c r="I74" s="46"/>
      <c r="J74" s="46"/>
      <c r="K74" s="18">
        <f t="shared" si="22"/>
        <v>0</v>
      </c>
      <c r="L74" s="19">
        <f t="shared" si="23"/>
        <v>-2</v>
      </c>
      <c r="M74" s="20">
        <f t="shared" si="24"/>
        <v>0</v>
      </c>
    </row>
    <row r="75" spans="1:13" ht="12.75">
      <c r="A75" s="7">
        <f t="shared" si="25"/>
        <v>515</v>
      </c>
      <c r="B75" s="7" t="str">
        <f t="shared" si="25"/>
        <v>Isabel Deacon</v>
      </c>
      <c r="C75" s="7" t="str">
        <f t="shared" si="25"/>
        <v>Pinewood</v>
      </c>
      <c r="D75" s="17">
        <f t="shared" si="21"/>
        <v>9</v>
      </c>
      <c r="E75" s="45"/>
      <c r="F75" s="46"/>
      <c r="G75" s="46"/>
      <c r="H75" s="46"/>
      <c r="I75" s="46"/>
      <c r="J75" s="46"/>
      <c r="K75" s="18">
        <f t="shared" si="22"/>
        <v>0</v>
      </c>
      <c r="L75" s="19">
        <f t="shared" si="23"/>
        <v>-2</v>
      </c>
      <c r="M75" s="20">
        <f t="shared" si="24"/>
        <v>0</v>
      </c>
    </row>
    <row r="76" spans="1:13" ht="12.75">
      <c r="A76" s="7">
        <f t="shared" si="25"/>
        <v>516</v>
      </c>
      <c r="B76" s="7" t="str">
        <f t="shared" si="25"/>
        <v>Charlotte Biles</v>
      </c>
      <c r="C76" s="7" t="str">
        <f t="shared" si="25"/>
        <v>Andover</v>
      </c>
      <c r="D76" s="17">
        <f t="shared" si="21"/>
        <v>9</v>
      </c>
      <c r="E76" s="45"/>
      <c r="F76" s="46"/>
      <c r="G76" s="46"/>
      <c r="H76" s="46"/>
      <c r="I76" s="46"/>
      <c r="J76" s="46"/>
      <c r="K76" s="18">
        <f t="shared" si="22"/>
        <v>0</v>
      </c>
      <c r="L76" s="19">
        <f t="shared" si="23"/>
        <v>-2</v>
      </c>
      <c r="M76" s="20">
        <f t="shared" si="24"/>
        <v>0</v>
      </c>
    </row>
    <row r="77" spans="1:15" ht="12.75">
      <c r="A77" s="7">
        <f t="shared" si="25"/>
        <v>517</v>
      </c>
      <c r="B77" s="7" t="str">
        <f t="shared" si="25"/>
        <v>Sian Foster</v>
      </c>
      <c r="C77" s="7" t="str">
        <f t="shared" si="25"/>
        <v>Wirral</v>
      </c>
      <c r="D77" s="17">
        <v>3</v>
      </c>
      <c r="E77" s="45">
        <v>2.4</v>
      </c>
      <c r="F77" s="46">
        <v>8</v>
      </c>
      <c r="G77" s="46">
        <v>7.8</v>
      </c>
      <c r="H77" s="46">
        <v>8.1</v>
      </c>
      <c r="I77" s="46">
        <v>8</v>
      </c>
      <c r="J77" s="46">
        <v>8.1</v>
      </c>
      <c r="K77" s="18">
        <f t="shared" si="22"/>
        <v>24.1</v>
      </c>
      <c r="L77" s="19">
        <f t="shared" si="23"/>
        <v>3</v>
      </c>
      <c r="M77" s="20">
        <f t="shared" si="24"/>
        <v>26.500000000000004</v>
      </c>
      <c r="O77" s="71"/>
    </row>
    <row r="78" spans="1:13" ht="12.75">
      <c r="A78" s="7">
        <f t="shared" si="25"/>
        <v>518</v>
      </c>
      <c r="B78" s="7" t="str">
        <f t="shared" si="25"/>
        <v>Eilidh Cameron</v>
      </c>
      <c r="C78" s="7" t="str">
        <f t="shared" si="25"/>
        <v>Deerness</v>
      </c>
      <c r="D78" s="17">
        <f t="shared" si="21"/>
        <v>9</v>
      </c>
      <c r="E78" s="45"/>
      <c r="F78" s="46"/>
      <c r="G78" s="46"/>
      <c r="H78" s="46"/>
      <c r="I78" s="46"/>
      <c r="J78" s="46"/>
      <c r="K78" s="18">
        <f t="shared" si="22"/>
        <v>0</v>
      </c>
      <c r="L78" s="19">
        <f t="shared" si="23"/>
        <v>-2</v>
      </c>
      <c r="M78" s="20">
        <f t="shared" si="24"/>
        <v>0</v>
      </c>
    </row>
    <row r="79" spans="1:13" ht="12.75">
      <c r="A79" s="7">
        <f t="shared" si="25"/>
        <v>0</v>
      </c>
      <c r="B79" s="7">
        <f t="shared" si="25"/>
        <v>0</v>
      </c>
      <c r="C79" s="7">
        <f t="shared" si="25"/>
        <v>0</v>
      </c>
      <c r="D79" s="17">
        <f t="shared" si="21"/>
        <v>9</v>
      </c>
      <c r="E79" s="45"/>
      <c r="F79" s="46"/>
      <c r="G79" s="46"/>
      <c r="H79" s="46"/>
      <c r="I79" s="46"/>
      <c r="J79" s="46"/>
      <c r="K79" s="18">
        <f t="shared" si="22"/>
        <v>0</v>
      </c>
      <c r="L79" s="19">
        <f t="shared" si="23"/>
        <v>-2</v>
      </c>
      <c r="M79" s="20">
        <f t="shared" si="24"/>
        <v>0</v>
      </c>
    </row>
    <row r="80" spans="1:13" ht="12.75">
      <c r="A80" s="7">
        <f t="shared" si="25"/>
        <v>520</v>
      </c>
      <c r="B80" s="7" t="str">
        <f t="shared" si="25"/>
        <v>Emily Gower</v>
      </c>
      <c r="C80" s="7" t="str">
        <f t="shared" si="25"/>
        <v>Richmond</v>
      </c>
      <c r="D80" s="17">
        <f t="shared" si="21"/>
        <v>5</v>
      </c>
      <c r="E80" s="45">
        <v>2.2</v>
      </c>
      <c r="F80" s="46">
        <v>8</v>
      </c>
      <c r="G80" s="46">
        <v>8</v>
      </c>
      <c r="H80" s="46">
        <v>8.1</v>
      </c>
      <c r="I80" s="46">
        <v>7.8</v>
      </c>
      <c r="J80" s="46">
        <v>7.9</v>
      </c>
      <c r="K80" s="18">
        <f t="shared" si="22"/>
        <v>23.900000000000006</v>
      </c>
      <c r="L80" s="19">
        <f t="shared" si="23"/>
        <v>3</v>
      </c>
      <c r="M80" s="20">
        <f t="shared" si="24"/>
        <v>26.100000000000005</v>
      </c>
    </row>
    <row r="81" spans="1:13" ht="12.75">
      <c r="A81" s="7">
        <f t="shared" si="25"/>
        <v>521</v>
      </c>
      <c r="B81" s="7" t="str">
        <f t="shared" si="25"/>
        <v>Iona Rockett</v>
      </c>
      <c r="C81" s="7" t="str">
        <f t="shared" si="25"/>
        <v>Deerness</v>
      </c>
      <c r="D81" s="17">
        <f t="shared" si="21"/>
        <v>9</v>
      </c>
      <c r="E81" s="45"/>
      <c r="F81" s="46"/>
      <c r="G81" s="46"/>
      <c r="H81" s="46"/>
      <c r="I81" s="46"/>
      <c r="J81" s="46"/>
      <c r="K81" s="18">
        <f t="shared" si="22"/>
        <v>0</v>
      </c>
      <c r="L81" s="19">
        <f t="shared" si="23"/>
        <v>-2</v>
      </c>
      <c r="M81" s="20">
        <f t="shared" si="24"/>
        <v>0</v>
      </c>
    </row>
    <row r="82" spans="1:13" ht="12.75">
      <c r="A82" s="7">
        <f t="shared" si="25"/>
        <v>522</v>
      </c>
      <c r="B82" s="7" t="str">
        <f t="shared" si="25"/>
        <v>Elizabeth Harraghy</v>
      </c>
      <c r="C82" s="7" t="str">
        <f t="shared" si="25"/>
        <v>Richmond</v>
      </c>
      <c r="D82" s="17">
        <f t="shared" si="21"/>
        <v>9</v>
      </c>
      <c r="E82" s="45"/>
      <c r="F82" s="46"/>
      <c r="G82" s="46"/>
      <c r="H82" s="46"/>
      <c r="I82" s="46"/>
      <c r="J82" s="46"/>
      <c r="K82" s="18">
        <f t="shared" si="22"/>
        <v>0</v>
      </c>
      <c r="L82" s="19">
        <f t="shared" si="23"/>
        <v>-2</v>
      </c>
      <c r="M82" s="20">
        <f t="shared" si="24"/>
        <v>0</v>
      </c>
    </row>
    <row r="83" spans="1:13" ht="12.75">
      <c r="A83" s="7">
        <f t="shared" si="25"/>
        <v>523</v>
      </c>
      <c r="B83" s="7" t="str">
        <f t="shared" si="25"/>
        <v>Chelsea Nesbit</v>
      </c>
      <c r="C83" s="7" t="str">
        <f t="shared" si="25"/>
        <v>Deerness</v>
      </c>
      <c r="D83" s="17">
        <f t="shared" si="21"/>
        <v>9</v>
      </c>
      <c r="E83" s="45"/>
      <c r="F83" s="46"/>
      <c r="G83" s="46"/>
      <c r="H83" s="46"/>
      <c r="I83" s="46"/>
      <c r="J83" s="46"/>
      <c r="K83" s="18">
        <f t="shared" si="22"/>
        <v>0</v>
      </c>
      <c r="L83" s="19">
        <f t="shared" si="23"/>
        <v>-2</v>
      </c>
      <c r="M83" s="20">
        <f t="shared" si="24"/>
        <v>0</v>
      </c>
    </row>
    <row r="84" spans="1:13" ht="12.75">
      <c r="A84" s="7">
        <f t="shared" si="25"/>
        <v>524</v>
      </c>
      <c r="B84" s="7" t="str">
        <f t="shared" si="25"/>
        <v>Jenna Barrett</v>
      </c>
      <c r="C84" s="7" t="str">
        <f t="shared" si="25"/>
        <v>Andover</v>
      </c>
      <c r="D84" s="17">
        <f t="shared" si="21"/>
        <v>1</v>
      </c>
      <c r="E84" s="45">
        <v>2.5</v>
      </c>
      <c r="F84" s="46">
        <v>8.4</v>
      </c>
      <c r="G84" s="46">
        <v>8.4</v>
      </c>
      <c r="H84" s="46">
        <v>8.3</v>
      </c>
      <c r="I84" s="46">
        <v>8.3</v>
      </c>
      <c r="J84" s="46">
        <v>8.3</v>
      </c>
      <c r="K84" s="18">
        <f t="shared" si="22"/>
        <v>25</v>
      </c>
      <c r="L84" s="19">
        <f t="shared" si="23"/>
        <v>3</v>
      </c>
      <c r="M84" s="20">
        <f t="shared" si="24"/>
        <v>27.5</v>
      </c>
    </row>
    <row r="85" spans="1:13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13" ht="15">
      <c r="A86" s="74" t="s">
        <v>174</v>
      </c>
      <c r="B86" s="74"/>
      <c r="C86" s="73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4" s="25" customFormat="1" ht="25.5">
      <c r="A87" s="28" t="s">
        <v>0</v>
      </c>
      <c r="B87" s="35" t="s">
        <v>177</v>
      </c>
      <c r="C87" s="29" t="s">
        <v>1</v>
      </c>
      <c r="D87" s="3" t="s">
        <v>2</v>
      </c>
      <c r="E87" s="32" t="s">
        <v>3</v>
      </c>
      <c r="F87" s="3" t="s">
        <v>4</v>
      </c>
      <c r="G87" s="3" t="s">
        <v>5</v>
      </c>
      <c r="H87" s="3" t="s">
        <v>6</v>
      </c>
      <c r="I87" s="3" t="s">
        <v>7</v>
      </c>
      <c r="J87" s="3" t="s">
        <v>8</v>
      </c>
      <c r="K87" s="3" t="s">
        <v>9</v>
      </c>
      <c r="L87" s="3"/>
      <c r="M87" s="3" t="s">
        <v>10</v>
      </c>
      <c r="N87" s="29" t="s">
        <v>9</v>
      </c>
    </row>
    <row r="88" spans="1:14" ht="12.75">
      <c r="A88" s="30">
        <f aca="true" t="shared" si="26" ref="A88:C97">+A60</f>
        <v>500</v>
      </c>
      <c r="B88" s="30" t="str">
        <f t="shared" si="26"/>
        <v>Imogen Hopkinson</v>
      </c>
      <c r="C88" s="30" t="str">
        <f t="shared" si="26"/>
        <v>Wirral</v>
      </c>
      <c r="D88" s="31">
        <f>RANK(M88,M$88:M$112,0)</f>
        <v>9</v>
      </c>
      <c r="E88" s="45"/>
      <c r="F88" s="46"/>
      <c r="G88" s="46"/>
      <c r="H88" s="46"/>
      <c r="I88" s="46"/>
      <c r="J88" s="46"/>
      <c r="K88" s="33">
        <f>SUM(F88:J88)-(MAX(F88:J88)+MIN(F88:J88))</f>
        <v>0</v>
      </c>
      <c r="L88" s="33">
        <f>COUNT(F88:J88)-2</f>
        <v>-2</v>
      </c>
      <c r="M88" s="33">
        <f>SUM(K88*3)/L88+E88</f>
        <v>0</v>
      </c>
      <c r="N88" s="34">
        <f aca="true" t="shared" si="27" ref="N88:N112">M60+M88</f>
        <v>0</v>
      </c>
    </row>
    <row r="89" spans="1:14" ht="12.75">
      <c r="A89" s="30">
        <f t="shared" si="26"/>
        <v>501</v>
      </c>
      <c r="B89" s="30" t="str">
        <f t="shared" si="26"/>
        <v>Rachel Pearson</v>
      </c>
      <c r="C89" s="30" t="str">
        <f t="shared" si="26"/>
        <v>Deerness</v>
      </c>
      <c r="D89" s="31">
        <f aca="true" t="shared" si="28" ref="D89:D112">RANK(M89,M$88:M$112,0)</f>
        <v>9</v>
      </c>
      <c r="E89" s="45"/>
      <c r="F89" s="46"/>
      <c r="G89" s="46"/>
      <c r="H89" s="46"/>
      <c r="I89" s="46"/>
      <c r="J89" s="46"/>
      <c r="K89" s="33">
        <f aca="true" t="shared" si="29" ref="K89:K112">SUM(F89:J89)-(MAX(F89:J89)+MIN(F89:J89))</f>
        <v>0</v>
      </c>
      <c r="L89" s="33">
        <f aca="true" t="shared" si="30" ref="L89:L112">COUNT(F89:J89)-2</f>
        <v>-2</v>
      </c>
      <c r="M89" s="33">
        <f aca="true" t="shared" si="31" ref="M89:M112">SUM(K89*3)/L89+E89</f>
        <v>0</v>
      </c>
      <c r="N89" s="34">
        <f t="shared" si="27"/>
        <v>0</v>
      </c>
    </row>
    <row r="90" spans="1:14" ht="12.75">
      <c r="A90" s="30">
        <f t="shared" si="26"/>
        <v>502</v>
      </c>
      <c r="B90" s="30" t="str">
        <f t="shared" si="26"/>
        <v>Natalie Pye</v>
      </c>
      <c r="C90" s="30" t="str">
        <f t="shared" si="26"/>
        <v>Checkers</v>
      </c>
      <c r="D90" s="31">
        <f t="shared" si="28"/>
        <v>9</v>
      </c>
      <c r="E90" s="45"/>
      <c r="F90" s="46"/>
      <c r="G90" s="46"/>
      <c r="H90" s="46"/>
      <c r="I90" s="46"/>
      <c r="J90" s="46"/>
      <c r="K90" s="33">
        <f t="shared" si="29"/>
        <v>0</v>
      </c>
      <c r="L90" s="33">
        <f t="shared" si="30"/>
        <v>-2</v>
      </c>
      <c r="M90" s="33">
        <f t="shared" si="31"/>
        <v>0</v>
      </c>
      <c r="N90" s="34">
        <f t="shared" si="27"/>
        <v>0</v>
      </c>
    </row>
    <row r="91" spans="1:14" ht="12.75">
      <c r="A91" s="30">
        <f t="shared" si="26"/>
        <v>503</v>
      </c>
      <c r="B91" s="30" t="str">
        <f t="shared" si="26"/>
        <v>Lucy Elliman</v>
      </c>
      <c r="C91" s="30" t="str">
        <f t="shared" si="26"/>
        <v>Richmond</v>
      </c>
      <c r="D91" s="31">
        <f t="shared" si="28"/>
        <v>8</v>
      </c>
      <c r="E91" s="45">
        <v>2.4</v>
      </c>
      <c r="F91" s="46">
        <v>7.2</v>
      </c>
      <c r="G91" s="46">
        <v>7.4</v>
      </c>
      <c r="H91" s="46">
        <v>7.7</v>
      </c>
      <c r="I91" s="46">
        <v>7.4</v>
      </c>
      <c r="J91" s="46">
        <v>7.4</v>
      </c>
      <c r="K91" s="33">
        <f t="shared" si="29"/>
        <v>22.200000000000003</v>
      </c>
      <c r="L91" s="33">
        <f t="shared" si="30"/>
        <v>3</v>
      </c>
      <c r="M91" s="33">
        <f t="shared" si="31"/>
        <v>24.6</v>
      </c>
      <c r="N91" s="34">
        <f t="shared" si="27"/>
        <v>50.5</v>
      </c>
    </row>
    <row r="92" spans="1:14" ht="12.75">
      <c r="A92" s="30">
        <f t="shared" si="26"/>
        <v>504</v>
      </c>
      <c r="B92" s="30" t="str">
        <f t="shared" si="26"/>
        <v>Alexandra Richardson</v>
      </c>
      <c r="C92" s="30" t="str">
        <f t="shared" si="26"/>
        <v>Deerness</v>
      </c>
      <c r="D92" s="31">
        <f t="shared" si="28"/>
        <v>5</v>
      </c>
      <c r="E92" s="45">
        <v>2</v>
      </c>
      <c r="F92" s="46">
        <v>8.1</v>
      </c>
      <c r="G92" s="46">
        <v>8.2</v>
      </c>
      <c r="H92" s="46">
        <v>8.1</v>
      </c>
      <c r="I92" s="46">
        <v>7.9</v>
      </c>
      <c r="J92" s="46">
        <v>8</v>
      </c>
      <c r="K92" s="33">
        <f t="shared" si="29"/>
        <v>24.199999999999996</v>
      </c>
      <c r="L92" s="33">
        <f t="shared" si="30"/>
        <v>3</v>
      </c>
      <c r="M92" s="33">
        <f t="shared" si="31"/>
        <v>26.2</v>
      </c>
      <c r="N92" s="34">
        <f t="shared" si="27"/>
        <v>51.699999999999996</v>
      </c>
    </row>
    <row r="93" spans="1:14" ht="12.75">
      <c r="A93" s="30">
        <f t="shared" si="26"/>
        <v>505</v>
      </c>
      <c r="B93" s="30" t="str">
        <f t="shared" si="26"/>
        <v>Kayleigh Ablott</v>
      </c>
      <c r="C93" s="30" t="str">
        <f t="shared" si="26"/>
        <v>Derby City</v>
      </c>
      <c r="D93" s="31">
        <f t="shared" si="28"/>
        <v>9</v>
      </c>
      <c r="E93" s="45"/>
      <c r="F93" s="46"/>
      <c r="G93" s="46"/>
      <c r="H93" s="46"/>
      <c r="I93" s="46"/>
      <c r="J93" s="46"/>
      <c r="K93" s="33">
        <f t="shared" si="29"/>
        <v>0</v>
      </c>
      <c r="L93" s="33">
        <f t="shared" si="30"/>
        <v>-2</v>
      </c>
      <c r="M93" s="33">
        <f t="shared" si="31"/>
        <v>0</v>
      </c>
      <c r="N93" s="34">
        <f t="shared" si="27"/>
        <v>0</v>
      </c>
    </row>
    <row r="94" spans="1:14" ht="12.75">
      <c r="A94" s="30">
        <f t="shared" si="26"/>
        <v>506</v>
      </c>
      <c r="B94" s="30" t="str">
        <f t="shared" si="26"/>
        <v>Tilly Nash</v>
      </c>
      <c r="C94" s="30" t="str">
        <f t="shared" si="26"/>
        <v>Pinewood</v>
      </c>
      <c r="D94" s="31">
        <f t="shared" si="28"/>
        <v>9</v>
      </c>
      <c r="E94" s="45"/>
      <c r="F94" s="46"/>
      <c r="G94" s="46"/>
      <c r="H94" s="46"/>
      <c r="I94" s="46"/>
      <c r="J94" s="46"/>
      <c r="K94" s="33">
        <f t="shared" si="29"/>
        <v>0</v>
      </c>
      <c r="L94" s="33">
        <f t="shared" si="30"/>
        <v>-2</v>
      </c>
      <c r="M94" s="33">
        <f t="shared" si="31"/>
        <v>0</v>
      </c>
      <c r="N94" s="34">
        <f t="shared" si="27"/>
        <v>0</v>
      </c>
    </row>
    <row r="95" spans="1:14" ht="12.75">
      <c r="A95" s="30">
        <f t="shared" si="26"/>
        <v>507</v>
      </c>
      <c r="B95" s="30" t="str">
        <f t="shared" si="26"/>
        <v>Lucy Costelleo</v>
      </c>
      <c r="C95" s="30" t="str">
        <f t="shared" si="26"/>
        <v>Warrington</v>
      </c>
      <c r="D95" s="31">
        <f t="shared" si="28"/>
        <v>2</v>
      </c>
      <c r="E95" s="45">
        <v>2.3</v>
      </c>
      <c r="F95" s="46">
        <v>8</v>
      </c>
      <c r="G95" s="46">
        <v>8.3</v>
      </c>
      <c r="H95" s="46">
        <v>8.2</v>
      </c>
      <c r="I95" s="46">
        <v>8.2</v>
      </c>
      <c r="J95" s="46">
        <v>8.4</v>
      </c>
      <c r="K95" s="33">
        <f t="shared" si="29"/>
        <v>24.700000000000003</v>
      </c>
      <c r="L95" s="33">
        <f t="shared" si="30"/>
        <v>3</v>
      </c>
      <c r="M95" s="33">
        <f t="shared" si="31"/>
        <v>27.000000000000004</v>
      </c>
      <c r="N95" s="34">
        <f t="shared" si="27"/>
        <v>53.5</v>
      </c>
    </row>
    <row r="96" spans="1:14" ht="12.75">
      <c r="A96" s="30">
        <f t="shared" si="26"/>
        <v>508</v>
      </c>
      <c r="B96" s="30" t="str">
        <f t="shared" si="26"/>
        <v>Rachel Davies</v>
      </c>
      <c r="C96" s="30" t="str">
        <f t="shared" si="26"/>
        <v>Deerness</v>
      </c>
      <c r="D96" s="31">
        <f t="shared" si="28"/>
        <v>1</v>
      </c>
      <c r="E96" s="45">
        <v>3.6</v>
      </c>
      <c r="F96" s="46">
        <v>8.3</v>
      </c>
      <c r="G96" s="46">
        <v>8.4</v>
      </c>
      <c r="H96" s="46">
        <v>8.2</v>
      </c>
      <c r="I96" s="46">
        <v>8</v>
      </c>
      <c r="J96" s="46">
        <v>8</v>
      </c>
      <c r="K96" s="33">
        <f t="shared" si="29"/>
        <v>24.500000000000007</v>
      </c>
      <c r="L96" s="33">
        <f t="shared" si="30"/>
        <v>3</v>
      </c>
      <c r="M96" s="33">
        <f t="shared" si="31"/>
        <v>28.100000000000012</v>
      </c>
      <c r="N96" s="34">
        <f t="shared" si="27"/>
        <v>52.10000000000001</v>
      </c>
    </row>
    <row r="97" spans="1:14" ht="12.75">
      <c r="A97" s="30">
        <f t="shared" si="26"/>
        <v>509</v>
      </c>
      <c r="B97" s="30" t="str">
        <f t="shared" si="26"/>
        <v>Brittany Willoughby</v>
      </c>
      <c r="C97" s="30" t="str">
        <f t="shared" si="26"/>
        <v>City of Leeds</v>
      </c>
      <c r="D97" s="31">
        <f t="shared" si="28"/>
        <v>9</v>
      </c>
      <c r="E97" s="45"/>
      <c r="F97" s="46"/>
      <c r="G97" s="46"/>
      <c r="H97" s="46"/>
      <c r="I97" s="46"/>
      <c r="J97" s="46"/>
      <c r="K97" s="33">
        <f t="shared" si="29"/>
        <v>0</v>
      </c>
      <c r="L97" s="33">
        <f t="shared" si="30"/>
        <v>-2</v>
      </c>
      <c r="M97" s="33">
        <f t="shared" si="31"/>
        <v>0</v>
      </c>
      <c r="N97" s="34">
        <f t="shared" si="27"/>
        <v>0</v>
      </c>
    </row>
    <row r="98" spans="1:14" ht="12.75">
      <c r="A98" s="30">
        <f>+A70</f>
        <v>510</v>
      </c>
      <c r="B98" s="30" t="str">
        <f>+B70</f>
        <v>Sydney Reynolds</v>
      </c>
      <c r="C98" s="30" t="str">
        <f>+C70</f>
        <v>Checkers</v>
      </c>
      <c r="D98" s="31">
        <f t="shared" si="28"/>
        <v>9</v>
      </c>
      <c r="E98" s="45"/>
      <c r="F98" s="46"/>
      <c r="G98" s="46"/>
      <c r="H98" s="46"/>
      <c r="I98" s="46"/>
      <c r="J98" s="46"/>
      <c r="K98" s="33">
        <f t="shared" si="29"/>
        <v>0</v>
      </c>
      <c r="L98" s="33">
        <f t="shared" si="30"/>
        <v>-2</v>
      </c>
      <c r="M98" s="33">
        <f t="shared" si="31"/>
        <v>0</v>
      </c>
      <c r="N98" s="34">
        <f t="shared" si="27"/>
        <v>0</v>
      </c>
    </row>
    <row r="99" spans="1:14" ht="12.75">
      <c r="A99" s="30">
        <f aca="true" t="shared" si="32" ref="A99:C112">+A71</f>
        <v>511</v>
      </c>
      <c r="B99" s="30" t="str">
        <f t="shared" si="32"/>
        <v>Claudia Bartlett</v>
      </c>
      <c r="C99" s="30" t="str">
        <f t="shared" si="32"/>
        <v>Wirral</v>
      </c>
      <c r="D99" s="31">
        <f t="shared" si="28"/>
        <v>9</v>
      </c>
      <c r="E99" s="45"/>
      <c r="F99" s="46"/>
      <c r="G99" s="46"/>
      <c r="H99" s="46"/>
      <c r="I99" s="46"/>
      <c r="J99" s="46"/>
      <c r="K99" s="33">
        <f t="shared" si="29"/>
        <v>0</v>
      </c>
      <c r="L99" s="33">
        <f t="shared" si="30"/>
        <v>-2</v>
      </c>
      <c r="M99" s="33">
        <f t="shared" si="31"/>
        <v>0</v>
      </c>
      <c r="N99" s="34">
        <f t="shared" si="27"/>
        <v>0</v>
      </c>
    </row>
    <row r="100" spans="1:14" ht="12.75">
      <c r="A100" s="30">
        <f t="shared" si="32"/>
        <v>512</v>
      </c>
      <c r="B100" s="30" t="str">
        <f t="shared" si="32"/>
        <v>Kelsey Hudson</v>
      </c>
      <c r="C100" s="30" t="str">
        <f t="shared" si="32"/>
        <v>Wakefield</v>
      </c>
      <c r="D100" s="31">
        <f t="shared" si="28"/>
        <v>4</v>
      </c>
      <c r="E100" s="45">
        <v>2.7</v>
      </c>
      <c r="F100" s="46">
        <v>8</v>
      </c>
      <c r="G100" s="46">
        <v>8.1</v>
      </c>
      <c r="H100" s="46">
        <v>8.2</v>
      </c>
      <c r="I100" s="46">
        <v>7.6</v>
      </c>
      <c r="J100" s="46">
        <v>7.5</v>
      </c>
      <c r="K100" s="33">
        <f t="shared" si="29"/>
        <v>23.7</v>
      </c>
      <c r="L100" s="33">
        <f t="shared" si="30"/>
        <v>3</v>
      </c>
      <c r="M100" s="33">
        <f t="shared" si="31"/>
        <v>26.4</v>
      </c>
      <c r="N100" s="34">
        <f t="shared" si="27"/>
        <v>52.9</v>
      </c>
    </row>
    <row r="101" spans="1:14" ht="12.75">
      <c r="A101" s="30">
        <f t="shared" si="32"/>
        <v>513</v>
      </c>
      <c r="B101" s="30" t="str">
        <f t="shared" si="32"/>
        <v>Heather Cowell</v>
      </c>
      <c r="C101" s="30" t="str">
        <f t="shared" si="32"/>
        <v>Richmond</v>
      </c>
      <c r="D101" s="31">
        <f t="shared" si="28"/>
        <v>9</v>
      </c>
      <c r="E101" s="45"/>
      <c r="F101" s="46"/>
      <c r="G101" s="46"/>
      <c r="H101" s="46"/>
      <c r="I101" s="46"/>
      <c r="J101" s="46"/>
      <c r="K101" s="33">
        <f t="shared" si="29"/>
        <v>0</v>
      </c>
      <c r="L101" s="33">
        <f t="shared" si="30"/>
        <v>-2</v>
      </c>
      <c r="M101" s="33">
        <f t="shared" si="31"/>
        <v>0</v>
      </c>
      <c r="N101" s="34">
        <f t="shared" si="27"/>
        <v>0</v>
      </c>
    </row>
    <row r="102" spans="1:14" ht="12.75">
      <c r="A102" s="30">
        <f t="shared" si="32"/>
        <v>514</v>
      </c>
      <c r="B102" s="30" t="str">
        <f t="shared" si="32"/>
        <v>Millie Nesbitt</v>
      </c>
      <c r="C102" s="30" t="str">
        <f t="shared" si="32"/>
        <v>Deerness</v>
      </c>
      <c r="D102" s="31">
        <f t="shared" si="28"/>
        <v>9</v>
      </c>
      <c r="E102" s="45"/>
      <c r="F102" s="46"/>
      <c r="G102" s="46"/>
      <c r="H102" s="46"/>
      <c r="I102" s="46"/>
      <c r="J102" s="46"/>
      <c r="K102" s="33">
        <f t="shared" si="29"/>
        <v>0</v>
      </c>
      <c r="L102" s="33">
        <f t="shared" si="30"/>
        <v>-2</v>
      </c>
      <c r="M102" s="33">
        <f t="shared" si="31"/>
        <v>0</v>
      </c>
      <c r="N102" s="34">
        <f t="shared" si="27"/>
        <v>0</v>
      </c>
    </row>
    <row r="103" spans="1:14" ht="12.75">
      <c r="A103" s="30">
        <f t="shared" si="32"/>
        <v>515</v>
      </c>
      <c r="B103" s="30" t="str">
        <f t="shared" si="32"/>
        <v>Isabel Deacon</v>
      </c>
      <c r="C103" s="30" t="str">
        <f t="shared" si="32"/>
        <v>Pinewood</v>
      </c>
      <c r="D103" s="31">
        <f t="shared" si="28"/>
        <v>9</v>
      </c>
      <c r="E103" s="45"/>
      <c r="F103" s="46"/>
      <c r="G103" s="46"/>
      <c r="H103" s="46"/>
      <c r="I103" s="46"/>
      <c r="J103" s="46"/>
      <c r="K103" s="33">
        <f t="shared" si="29"/>
        <v>0</v>
      </c>
      <c r="L103" s="33">
        <f t="shared" si="30"/>
        <v>-2</v>
      </c>
      <c r="M103" s="33">
        <f t="shared" si="31"/>
        <v>0</v>
      </c>
      <c r="N103" s="34">
        <f t="shared" si="27"/>
        <v>0</v>
      </c>
    </row>
    <row r="104" spans="1:14" ht="12.75">
      <c r="A104" s="30">
        <f t="shared" si="32"/>
        <v>516</v>
      </c>
      <c r="B104" s="30" t="str">
        <f t="shared" si="32"/>
        <v>Charlotte Biles</v>
      </c>
      <c r="C104" s="30" t="str">
        <f t="shared" si="32"/>
        <v>Andover</v>
      </c>
      <c r="D104" s="31">
        <f t="shared" si="28"/>
        <v>9</v>
      </c>
      <c r="E104" s="45"/>
      <c r="F104" s="46"/>
      <c r="G104" s="46"/>
      <c r="H104" s="46"/>
      <c r="I104" s="46"/>
      <c r="J104" s="46"/>
      <c r="K104" s="33">
        <f t="shared" si="29"/>
        <v>0</v>
      </c>
      <c r="L104" s="33">
        <f t="shared" si="30"/>
        <v>-2</v>
      </c>
      <c r="M104" s="33">
        <f t="shared" si="31"/>
        <v>0</v>
      </c>
      <c r="N104" s="34">
        <f t="shared" si="27"/>
        <v>0</v>
      </c>
    </row>
    <row r="105" spans="1:14" ht="12.75">
      <c r="A105" s="30">
        <f t="shared" si="32"/>
        <v>517</v>
      </c>
      <c r="B105" s="30" t="str">
        <f t="shared" si="32"/>
        <v>Sian Foster</v>
      </c>
      <c r="C105" s="30" t="str">
        <f t="shared" si="32"/>
        <v>Wirral</v>
      </c>
      <c r="D105" s="31">
        <f t="shared" si="28"/>
        <v>6</v>
      </c>
      <c r="E105" s="45">
        <v>1.5</v>
      </c>
      <c r="F105" s="46">
        <v>7.9</v>
      </c>
      <c r="G105" s="46">
        <v>8.1</v>
      </c>
      <c r="H105" s="46">
        <v>7.9</v>
      </c>
      <c r="I105" s="46">
        <v>7.8</v>
      </c>
      <c r="J105" s="46">
        <v>7.7</v>
      </c>
      <c r="K105" s="33">
        <f t="shared" si="29"/>
        <v>23.599999999999998</v>
      </c>
      <c r="L105" s="33">
        <f t="shared" si="30"/>
        <v>3</v>
      </c>
      <c r="M105" s="33">
        <f t="shared" si="31"/>
        <v>25.099999999999998</v>
      </c>
      <c r="N105" s="34">
        <f t="shared" si="27"/>
        <v>51.6</v>
      </c>
    </row>
    <row r="106" spans="1:14" ht="12.75">
      <c r="A106" s="30">
        <f t="shared" si="32"/>
        <v>518</v>
      </c>
      <c r="B106" s="30" t="str">
        <f t="shared" si="32"/>
        <v>Eilidh Cameron</v>
      </c>
      <c r="C106" s="30" t="str">
        <f t="shared" si="32"/>
        <v>Deerness</v>
      </c>
      <c r="D106" s="31">
        <f t="shared" si="28"/>
        <v>9</v>
      </c>
      <c r="E106" s="45"/>
      <c r="F106" s="46"/>
      <c r="G106" s="46"/>
      <c r="H106" s="46"/>
      <c r="I106" s="46"/>
      <c r="J106" s="46"/>
      <c r="K106" s="33">
        <f t="shared" si="29"/>
        <v>0</v>
      </c>
      <c r="L106" s="33">
        <f t="shared" si="30"/>
        <v>-2</v>
      </c>
      <c r="M106" s="33">
        <f t="shared" si="31"/>
        <v>0</v>
      </c>
      <c r="N106" s="34">
        <f t="shared" si="27"/>
        <v>0</v>
      </c>
    </row>
    <row r="107" spans="1:14" ht="12.75">
      <c r="A107" s="30">
        <f t="shared" si="32"/>
        <v>0</v>
      </c>
      <c r="B107" s="30">
        <f t="shared" si="32"/>
        <v>0</v>
      </c>
      <c r="C107" s="30">
        <f t="shared" si="32"/>
        <v>0</v>
      </c>
      <c r="D107" s="31">
        <f t="shared" si="28"/>
        <v>9</v>
      </c>
      <c r="E107" s="45"/>
      <c r="F107" s="46"/>
      <c r="G107" s="46"/>
      <c r="H107" s="46"/>
      <c r="I107" s="46"/>
      <c r="J107" s="46"/>
      <c r="K107" s="33">
        <f t="shared" si="29"/>
        <v>0</v>
      </c>
      <c r="L107" s="33">
        <f t="shared" si="30"/>
        <v>-2</v>
      </c>
      <c r="M107" s="33">
        <f t="shared" si="31"/>
        <v>0</v>
      </c>
      <c r="N107" s="34">
        <f t="shared" si="27"/>
        <v>0</v>
      </c>
    </row>
    <row r="108" spans="1:14" ht="12.75">
      <c r="A108" s="30">
        <f t="shared" si="32"/>
        <v>520</v>
      </c>
      <c r="B108" s="30" t="str">
        <f t="shared" si="32"/>
        <v>Emily Gower</v>
      </c>
      <c r="C108" s="30" t="str">
        <f t="shared" si="32"/>
        <v>Richmond</v>
      </c>
      <c r="D108" s="31">
        <f t="shared" si="28"/>
        <v>3</v>
      </c>
      <c r="E108" s="45">
        <v>2.3</v>
      </c>
      <c r="F108" s="46">
        <v>8.1</v>
      </c>
      <c r="G108" s="46">
        <v>8.3</v>
      </c>
      <c r="H108" s="46">
        <v>8.1</v>
      </c>
      <c r="I108" s="46">
        <v>7.8</v>
      </c>
      <c r="J108" s="46">
        <v>8</v>
      </c>
      <c r="K108" s="33">
        <f t="shared" si="29"/>
        <v>24.199999999999996</v>
      </c>
      <c r="L108" s="33">
        <f t="shared" si="30"/>
        <v>3</v>
      </c>
      <c r="M108" s="33">
        <f t="shared" si="31"/>
        <v>26.5</v>
      </c>
      <c r="N108" s="34">
        <f t="shared" si="27"/>
        <v>52.60000000000001</v>
      </c>
    </row>
    <row r="109" spans="1:14" ht="12.75">
      <c r="A109" s="30">
        <f t="shared" si="32"/>
        <v>521</v>
      </c>
      <c r="B109" s="30" t="str">
        <f t="shared" si="32"/>
        <v>Iona Rockett</v>
      </c>
      <c r="C109" s="30" t="str">
        <f t="shared" si="32"/>
        <v>Deerness</v>
      </c>
      <c r="D109" s="31">
        <f t="shared" si="28"/>
        <v>9</v>
      </c>
      <c r="E109" s="45"/>
      <c r="F109" s="46"/>
      <c r="G109" s="46"/>
      <c r="H109" s="46"/>
      <c r="I109" s="46"/>
      <c r="J109" s="46"/>
      <c r="K109" s="33">
        <f t="shared" si="29"/>
        <v>0</v>
      </c>
      <c r="L109" s="33">
        <f t="shared" si="30"/>
        <v>-2</v>
      </c>
      <c r="M109" s="33">
        <f t="shared" si="31"/>
        <v>0</v>
      </c>
      <c r="N109" s="34">
        <f t="shared" si="27"/>
        <v>0</v>
      </c>
    </row>
    <row r="110" spans="1:14" ht="12.75">
      <c r="A110" s="30">
        <f t="shared" si="32"/>
        <v>522</v>
      </c>
      <c r="B110" s="30" t="str">
        <f t="shared" si="32"/>
        <v>Elizabeth Harraghy</v>
      </c>
      <c r="C110" s="30" t="str">
        <f t="shared" si="32"/>
        <v>Richmond</v>
      </c>
      <c r="D110" s="31">
        <f t="shared" si="28"/>
        <v>9</v>
      </c>
      <c r="E110" s="45"/>
      <c r="F110" s="46"/>
      <c r="G110" s="46"/>
      <c r="H110" s="46"/>
      <c r="I110" s="46"/>
      <c r="J110" s="46"/>
      <c r="K110" s="33">
        <f t="shared" si="29"/>
        <v>0</v>
      </c>
      <c r="L110" s="33">
        <f t="shared" si="30"/>
        <v>-2</v>
      </c>
      <c r="M110" s="33">
        <f t="shared" si="31"/>
        <v>0</v>
      </c>
      <c r="N110" s="34">
        <f t="shared" si="27"/>
        <v>0</v>
      </c>
    </row>
    <row r="111" spans="1:14" ht="12.75">
      <c r="A111" s="30">
        <f t="shared" si="32"/>
        <v>523</v>
      </c>
      <c r="B111" s="30" t="str">
        <f t="shared" si="32"/>
        <v>Chelsea Nesbit</v>
      </c>
      <c r="C111" s="30" t="str">
        <f t="shared" si="32"/>
        <v>Deerness</v>
      </c>
      <c r="D111" s="31">
        <f t="shared" si="28"/>
        <v>9</v>
      </c>
      <c r="E111" s="45"/>
      <c r="F111" s="46"/>
      <c r="G111" s="46"/>
      <c r="H111" s="46"/>
      <c r="I111" s="46"/>
      <c r="J111" s="46"/>
      <c r="K111" s="33">
        <f t="shared" si="29"/>
        <v>0</v>
      </c>
      <c r="L111" s="33">
        <f t="shared" si="30"/>
        <v>-2</v>
      </c>
      <c r="M111" s="33">
        <f t="shared" si="31"/>
        <v>0</v>
      </c>
      <c r="N111" s="34">
        <f t="shared" si="27"/>
        <v>0</v>
      </c>
    </row>
    <row r="112" spans="1:14" ht="12.75">
      <c r="A112" s="30">
        <f t="shared" si="32"/>
        <v>524</v>
      </c>
      <c r="B112" s="30" t="str">
        <f t="shared" si="32"/>
        <v>Jenna Barrett</v>
      </c>
      <c r="C112" s="30" t="str">
        <f t="shared" si="32"/>
        <v>Andover</v>
      </c>
      <c r="D112" s="31">
        <f t="shared" si="28"/>
        <v>7</v>
      </c>
      <c r="E112" s="45">
        <v>1.9</v>
      </c>
      <c r="F112" s="46">
        <v>7.8</v>
      </c>
      <c r="G112" s="46">
        <v>7.7</v>
      </c>
      <c r="H112" s="46">
        <v>7.6</v>
      </c>
      <c r="I112" s="46">
        <v>7.7</v>
      </c>
      <c r="J112" s="46">
        <v>7.6</v>
      </c>
      <c r="K112" s="33">
        <f t="shared" si="29"/>
        <v>23</v>
      </c>
      <c r="L112" s="33">
        <f t="shared" si="30"/>
        <v>3</v>
      </c>
      <c r="M112" s="33">
        <f t="shared" si="31"/>
        <v>24.9</v>
      </c>
      <c r="N112" s="34">
        <f t="shared" si="27"/>
        <v>52.4</v>
      </c>
    </row>
  </sheetData>
  <sheetProtection/>
  <conditionalFormatting sqref="A60:A84">
    <cfRule type="expression" priority="1" dxfId="0" stopIfTrue="1">
      <formula>D31&gt;8</formula>
    </cfRule>
  </conditionalFormatting>
  <conditionalFormatting sqref="B60:B84">
    <cfRule type="expression" priority="2" dxfId="0" stopIfTrue="1">
      <formula>D31&gt;8</formula>
    </cfRule>
  </conditionalFormatting>
  <conditionalFormatting sqref="C60:C84">
    <cfRule type="expression" priority="3" dxfId="0" stopIfTrue="1">
      <formula>D31&gt;8</formula>
    </cfRule>
  </conditionalFormatting>
  <conditionalFormatting sqref="A88:A112">
    <cfRule type="expression" priority="4" dxfId="0" stopIfTrue="1">
      <formula>D31&gt;8</formula>
    </cfRule>
  </conditionalFormatting>
  <conditionalFormatting sqref="B88:B112">
    <cfRule type="expression" priority="5" dxfId="0" stopIfTrue="1">
      <formula>D31&gt;8</formula>
    </cfRule>
  </conditionalFormatting>
  <conditionalFormatting sqref="C88:C112">
    <cfRule type="expression" priority="6" dxfId="0" stopIfTrue="1">
      <formula>D31&gt;8</formula>
    </cfRule>
  </conditionalFormatting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zoomScalePageLayoutView="0" workbookViewId="0" topLeftCell="A41">
      <selection activeCell="P57" sqref="P57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4.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7" ht="12.75">
      <c r="A1" s="79" t="s">
        <v>178</v>
      </c>
      <c r="B1" s="79"/>
      <c r="C1" s="78"/>
      <c r="D1" s="78"/>
      <c r="E1" s="78"/>
      <c r="F1" s="78"/>
      <c r="G1" s="78"/>
    </row>
    <row r="2" spans="1:13" ht="38.25">
      <c r="A2" s="1" t="s">
        <v>0</v>
      </c>
      <c r="B2" s="2" t="s">
        <v>159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/>
      <c r="M2" s="3" t="s">
        <v>10</v>
      </c>
    </row>
    <row r="3" spans="1:13" ht="12.75">
      <c r="A3" s="21">
        <v>525</v>
      </c>
      <c r="B3" s="22"/>
      <c r="C3" s="22"/>
      <c r="D3" s="9"/>
      <c r="E3" s="45"/>
      <c r="F3" s="46"/>
      <c r="G3" s="46"/>
      <c r="H3" s="46"/>
      <c r="I3" s="46"/>
      <c r="J3" s="46"/>
      <c r="K3" s="10">
        <f aca="true" t="shared" si="0" ref="K3:K19">SUM(F3:J3)-(MAX(F3:J3)+MIN(F3:J3))</f>
        <v>0</v>
      </c>
      <c r="L3" s="11">
        <f aca="true" t="shared" si="1" ref="L3:L19">COUNT(F3:J3)-2</f>
        <v>-2</v>
      </c>
      <c r="M3" s="12">
        <f aca="true" t="shared" si="2" ref="M3:M19">SUM(K3*3)/L3+E3</f>
        <v>0</v>
      </c>
    </row>
    <row r="4" spans="1:13" ht="12.75">
      <c r="A4" s="23">
        <v>526</v>
      </c>
      <c r="B4" s="24" t="s">
        <v>124</v>
      </c>
      <c r="C4" s="24" t="s">
        <v>75</v>
      </c>
      <c r="D4" s="9">
        <f aca="true" t="shared" si="3" ref="D4:D19">RANK(M4,M$3:M$19,0)</f>
        <v>6</v>
      </c>
      <c r="E4" s="45">
        <v>1.9</v>
      </c>
      <c r="F4" s="46">
        <v>8.2</v>
      </c>
      <c r="G4" s="46">
        <v>8</v>
      </c>
      <c r="H4" s="46">
        <v>7.8</v>
      </c>
      <c r="I4" s="46">
        <v>7.7</v>
      </c>
      <c r="J4" s="46">
        <v>7.8</v>
      </c>
      <c r="K4" s="10">
        <f t="shared" si="0"/>
        <v>23.6</v>
      </c>
      <c r="L4" s="11">
        <f t="shared" si="1"/>
        <v>3</v>
      </c>
      <c r="M4" s="12">
        <f t="shared" si="2"/>
        <v>25.500000000000004</v>
      </c>
    </row>
    <row r="5" spans="1:13" ht="12.75" customHeight="1">
      <c r="A5" s="23">
        <v>527</v>
      </c>
      <c r="B5" s="24" t="s">
        <v>84</v>
      </c>
      <c r="C5" s="24" t="s">
        <v>13</v>
      </c>
      <c r="D5" s="9">
        <f t="shared" si="3"/>
        <v>4</v>
      </c>
      <c r="E5" s="45">
        <v>2.4</v>
      </c>
      <c r="F5" s="46">
        <v>8</v>
      </c>
      <c r="G5" s="46">
        <v>8</v>
      </c>
      <c r="H5" s="46">
        <v>7.8</v>
      </c>
      <c r="I5" s="46">
        <v>7.4</v>
      </c>
      <c r="J5" s="46">
        <v>7.8</v>
      </c>
      <c r="K5" s="10">
        <f t="shared" si="0"/>
        <v>23.6</v>
      </c>
      <c r="L5" s="11">
        <f t="shared" si="1"/>
        <v>3</v>
      </c>
      <c r="M5" s="12">
        <f t="shared" si="2"/>
        <v>26.000000000000004</v>
      </c>
    </row>
    <row r="6" spans="1:13" ht="12.75">
      <c r="A6" s="23">
        <v>528</v>
      </c>
      <c r="B6" s="24" t="s">
        <v>125</v>
      </c>
      <c r="C6" s="24" t="s">
        <v>48</v>
      </c>
      <c r="D6" s="9">
        <f t="shared" si="3"/>
        <v>2</v>
      </c>
      <c r="E6" s="45">
        <v>2</v>
      </c>
      <c r="F6" s="46">
        <v>8.4</v>
      </c>
      <c r="G6" s="46">
        <v>8</v>
      </c>
      <c r="H6" s="46">
        <v>8.3</v>
      </c>
      <c r="I6" s="46">
        <v>8.3</v>
      </c>
      <c r="J6" s="46">
        <v>8.2</v>
      </c>
      <c r="K6" s="10">
        <f t="shared" si="0"/>
        <v>24.800000000000004</v>
      </c>
      <c r="L6" s="11">
        <f t="shared" si="1"/>
        <v>3</v>
      </c>
      <c r="M6" s="12">
        <f t="shared" si="2"/>
        <v>26.8</v>
      </c>
    </row>
    <row r="7" spans="1:13" ht="12.75">
      <c r="A7" s="23">
        <v>529</v>
      </c>
      <c r="B7" s="24" t="s">
        <v>85</v>
      </c>
      <c r="C7" s="24" t="s">
        <v>11</v>
      </c>
      <c r="D7" s="9">
        <f t="shared" si="3"/>
        <v>1</v>
      </c>
      <c r="E7" s="45">
        <v>3</v>
      </c>
      <c r="F7" s="46">
        <v>8</v>
      </c>
      <c r="G7" s="46">
        <v>8.2</v>
      </c>
      <c r="H7" s="46">
        <v>8</v>
      </c>
      <c r="I7" s="46">
        <v>7.9</v>
      </c>
      <c r="J7" s="46">
        <v>8.1</v>
      </c>
      <c r="K7" s="10">
        <f t="shared" si="0"/>
        <v>24.1</v>
      </c>
      <c r="L7" s="11">
        <f t="shared" si="1"/>
        <v>3</v>
      </c>
      <c r="M7" s="12">
        <f t="shared" si="2"/>
        <v>27.100000000000005</v>
      </c>
    </row>
    <row r="8" spans="1:13" ht="12.75">
      <c r="A8" s="23">
        <v>530</v>
      </c>
      <c r="B8" s="24" t="s">
        <v>126</v>
      </c>
      <c r="C8" s="24" t="s">
        <v>75</v>
      </c>
      <c r="D8" s="9">
        <f t="shared" si="3"/>
        <v>7</v>
      </c>
      <c r="E8" s="45">
        <v>1.9</v>
      </c>
      <c r="F8" s="46">
        <v>8</v>
      </c>
      <c r="G8" s="46">
        <v>7.9</v>
      </c>
      <c r="H8" s="46">
        <v>7.8</v>
      </c>
      <c r="I8" s="46">
        <v>7.7</v>
      </c>
      <c r="J8" s="46">
        <v>7.9</v>
      </c>
      <c r="K8" s="10">
        <f t="shared" si="0"/>
        <v>23.599999999999998</v>
      </c>
      <c r="L8" s="11">
        <f t="shared" si="1"/>
        <v>3</v>
      </c>
      <c r="M8" s="12">
        <f t="shared" si="2"/>
        <v>25.499999999999996</v>
      </c>
    </row>
    <row r="9" spans="1:13" ht="12.75">
      <c r="A9" s="23">
        <v>531</v>
      </c>
      <c r="B9" s="24" t="s">
        <v>83</v>
      </c>
      <c r="C9" s="24" t="s">
        <v>48</v>
      </c>
      <c r="D9" s="9">
        <f t="shared" si="3"/>
        <v>5</v>
      </c>
      <c r="E9" s="45">
        <v>2.1</v>
      </c>
      <c r="F9" s="46">
        <v>8</v>
      </c>
      <c r="G9" s="46">
        <v>7.5</v>
      </c>
      <c r="H9" s="46">
        <v>7.8</v>
      </c>
      <c r="I9" s="46">
        <v>8.1</v>
      </c>
      <c r="J9" s="46">
        <v>8.2</v>
      </c>
      <c r="K9" s="10">
        <f t="shared" si="0"/>
        <v>23.899999999999995</v>
      </c>
      <c r="L9" s="11">
        <f t="shared" si="1"/>
        <v>3</v>
      </c>
      <c r="M9" s="12">
        <f t="shared" si="2"/>
        <v>25.999999999999996</v>
      </c>
    </row>
    <row r="10" spans="1:13" ht="12.75">
      <c r="A10" s="23">
        <v>532</v>
      </c>
      <c r="B10" s="24"/>
      <c r="C10" s="24"/>
      <c r="D10" s="9"/>
      <c r="E10" s="45"/>
      <c r="F10" s="46"/>
      <c r="G10" s="46"/>
      <c r="H10" s="46"/>
      <c r="I10" s="46"/>
      <c r="J10" s="46"/>
      <c r="K10" s="10">
        <f t="shared" si="0"/>
        <v>0</v>
      </c>
      <c r="L10" s="11">
        <f t="shared" si="1"/>
        <v>-2</v>
      </c>
      <c r="M10" s="12">
        <f t="shared" si="2"/>
        <v>0</v>
      </c>
    </row>
    <row r="11" spans="1:13" ht="12.75">
      <c r="A11" s="23">
        <v>533</v>
      </c>
      <c r="B11" s="24" t="s">
        <v>127</v>
      </c>
      <c r="C11" s="24" t="s">
        <v>48</v>
      </c>
      <c r="D11" s="9">
        <f t="shared" si="3"/>
        <v>8</v>
      </c>
      <c r="E11" s="45">
        <v>2</v>
      </c>
      <c r="F11" s="46">
        <v>8.1</v>
      </c>
      <c r="G11" s="46">
        <v>7.6</v>
      </c>
      <c r="H11" s="46">
        <v>7.6</v>
      </c>
      <c r="I11" s="46">
        <v>7.8</v>
      </c>
      <c r="J11" s="46">
        <v>7.8</v>
      </c>
      <c r="K11" s="10">
        <f t="shared" si="0"/>
        <v>23.2</v>
      </c>
      <c r="L11" s="11">
        <f t="shared" si="1"/>
        <v>3</v>
      </c>
      <c r="M11" s="12">
        <f t="shared" si="2"/>
        <v>25.2</v>
      </c>
    </row>
    <row r="12" spans="1:13" ht="12.75">
      <c r="A12" s="23">
        <v>534</v>
      </c>
      <c r="B12" s="24" t="s">
        <v>128</v>
      </c>
      <c r="C12" s="24" t="s">
        <v>48</v>
      </c>
      <c r="D12" s="9">
        <f t="shared" si="3"/>
        <v>3</v>
      </c>
      <c r="E12" s="45">
        <v>2</v>
      </c>
      <c r="F12" s="46">
        <v>8.3</v>
      </c>
      <c r="G12" s="46">
        <v>8.2</v>
      </c>
      <c r="H12" s="46">
        <v>7.8</v>
      </c>
      <c r="I12" s="46">
        <v>8</v>
      </c>
      <c r="J12" s="46">
        <v>8</v>
      </c>
      <c r="K12" s="10">
        <f t="shared" si="0"/>
        <v>24.199999999999996</v>
      </c>
      <c r="L12" s="11">
        <f t="shared" si="1"/>
        <v>3</v>
      </c>
      <c r="M12" s="12">
        <f t="shared" si="2"/>
        <v>26.2</v>
      </c>
    </row>
    <row r="13" spans="1:13" ht="12.75">
      <c r="A13" s="23">
        <v>535</v>
      </c>
      <c r="B13" s="24" t="s">
        <v>129</v>
      </c>
      <c r="C13" s="24" t="s">
        <v>18</v>
      </c>
      <c r="D13" s="9">
        <f t="shared" si="3"/>
        <v>9</v>
      </c>
      <c r="E13" s="45">
        <v>1</v>
      </c>
      <c r="F13" s="46">
        <v>5.4</v>
      </c>
      <c r="G13" s="46">
        <v>5.3</v>
      </c>
      <c r="H13" s="46">
        <v>5.3</v>
      </c>
      <c r="I13" s="46">
        <v>5.2</v>
      </c>
      <c r="J13" s="46">
        <v>5.3</v>
      </c>
      <c r="K13" s="10">
        <f t="shared" si="0"/>
        <v>15.899999999999999</v>
      </c>
      <c r="L13" s="11">
        <f t="shared" si="1"/>
        <v>3</v>
      </c>
      <c r="M13" s="12">
        <f t="shared" si="2"/>
        <v>16.9</v>
      </c>
    </row>
    <row r="14" spans="1:13" ht="12.75">
      <c r="A14" s="23"/>
      <c r="B14" s="24"/>
      <c r="C14" s="24"/>
      <c r="D14" s="9">
        <f t="shared" si="3"/>
        <v>10</v>
      </c>
      <c r="E14" s="45"/>
      <c r="F14" s="46"/>
      <c r="G14" s="46"/>
      <c r="H14" s="46"/>
      <c r="I14" s="46"/>
      <c r="J14" s="46"/>
      <c r="K14" s="10">
        <f t="shared" si="0"/>
        <v>0</v>
      </c>
      <c r="L14" s="11">
        <f t="shared" si="1"/>
        <v>-2</v>
      </c>
      <c r="M14" s="12">
        <f t="shared" si="2"/>
        <v>0</v>
      </c>
    </row>
    <row r="15" spans="1:13" ht="12.75">
      <c r="A15" s="23"/>
      <c r="B15" s="24"/>
      <c r="C15" s="24"/>
      <c r="D15" s="9">
        <f t="shared" si="3"/>
        <v>10</v>
      </c>
      <c r="E15" s="45"/>
      <c r="F15" s="46"/>
      <c r="G15" s="46"/>
      <c r="H15" s="46"/>
      <c r="I15" s="46"/>
      <c r="J15" s="46"/>
      <c r="K15" s="10">
        <f t="shared" si="0"/>
        <v>0</v>
      </c>
      <c r="L15" s="11">
        <f t="shared" si="1"/>
        <v>-2</v>
      </c>
      <c r="M15" s="12">
        <f t="shared" si="2"/>
        <v>0</v>
      </c>
    </row>
    <row r="16" spans="1:13" ht="12.75">
      <c r="A16" s="23"/>
      <c r="B16" s="24"/>
      <c r="C16" s="24"/>
      <c r="D16" s="9">
        <f t="shared" si="3"/>
        <v>10</v>
      </c>
      <c r="E16" s="4"/>
      <c r="F16" s="5"/>
      <c r="G16" s="5"/>
      <c r="H16" s="5"/>
      <c r="I16" s="5"/>
      <c r="J16" s="5"/>
      <c r="K16" s="10">
        <f t="shared" si="0"/>
        <v>0</v>
      </c>
      <c r="L16" s="11">
        <f t="shared" si="1"/>
        <v>-2</v>
      </c>
      <c r="M16" s="12">
        <f t="shared" si="2"/>
        <v>0</v>
      </c>
    </row>
    <row r="17" spans="1:13" ht="12.75">
      <c r="A17" s="23"/>
      <c r="B17" s="24"/>
      <c r="C17" s="24"/>
      <c r="D17" s="9">
        <f t="shared" si="3"/>
        <v>10</v>
      </c>
      <c r="E17" s="4"/>
      <c r="F17" s="5"/>
      <c r="G17" s="5"/>
      <c r="H17" s="5"/>
      <c r="I17" s="5"/>
      <c r="J17" s="5"/>
      <c r="K17" s="10">
        <f t="shared" si="0"/>
        <v>0</v>
      </c>
      <c r="L17" s="11">
        <f t="shared" si="1"/>
        <v>-2</v>
      </c>
      <c r="M17" s="12">
        <f t="shared" si="2"/>
        <v>0</v>
      </c>
    </row>
    <row r="18" spans="1:13" ht="12.75">
      <c r="A18" s="23"/>
      <c r="B18" s="24"/>
      <c r="C18" s="24"/>
      <c r="D18" s="9">
        <f t="shared" si="3"/>
        <v>10</v>
      </c>
      <c r="E18" s="4"/>
      <c r="F18" s="5"/>
      <c r="G18" s="5"/>
      <c r="H18" s="5"/>
      <c r="I18" s="5"/>
      <c r="J18" s="5"/>
      <c r="K18" s="10">
        <f t="shared" si="0"/>
        <v>0</v>
      </c>
      <c r="L18" s="11">
        <f t="shared" si="1"/>
        <v>-2</v>
      </c>
      <c r="M18" s="12">
        <f t="shared" si="2"/>
        <v>0</v>
      </c>
    </row>
    <row r="19" spans="1:13" ht="12.75">
      <c r="A19" s="23"/>
      <c r="B19" s="24"/>
      <c r="C19" s="24"/>
      <c r="D19" s="9">
        <f t="shared" si="3"/>
        <v>10</v>
      </c>
      <c r="E19" s="4"/>
      <c r="F19" s="5"/>
      <c r="G19" s="5"/>
      <c r="H19" s="5"/>
      <c r="I19" s="5"/>
      <c r="J19" s="5"/>
      <c r="K19" s="10">
        <f t="shared" si="0"/>
        <v>0</v>
      </c>
      <c r="L19" s="11">
        <f t="shared" si="1"/>
        <v>-2</v>
      </c>
      <c r="M19" s="12">
        <f t="shared" si="2"/>
        <v>0</v>
      </c>
    </row>
    <row r="20" spans="1:13" ht="12.75">
      <c r="A20" s="71"/>
      <c r="B20" s="75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4" ht="38.25">
      <c r="A21" s="1" t="s">
        <v>0</v>
      </c>
      <c r="B21" s="2" t="s">
        <v>160</v>
      </c>
      <c r="C21" s="1" t="s">
        <v>1</v>
      </c>
      <c r="D21" s="3" t="s">
        <v>2</v>
      </c>
      <c r="E21" s="4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6" t="s">
        <v>9</v>
      </c>
      <c r="L21" s="6"/>
      <c r="M21" s="3" t="s">
        <v>10</v>
      </c>
      <c r="N21" s="14" t="s">
        <v>9</v>
      </c>
    </row>
    <row r="22" spans="1:14" ht="12.75">
      <c r="A22" s="7">
        <f aca="true" t="shared" si="4" ref="A22:C32">+A3</f>
        <v>525</v>
      </c>
      <c r="B22" s="7">
        <f t="shared" si="4"/>
        <v>0</v>
      </c>
      <c r="C22" s="7">
        <f t="shared" si="4"/>
        <v>0</v>
      </c>
      <c r="D22" s="9">
        <f aca="true" t="shared" si="5" ref="D22:D32">RANK(N22,N$22:N$32,0)</f>
        <v>10</v>
      </c>
      <c r="E22" s="45"/>
      <c r="F22" s="46"/>
      <c r="G22" s="46"/>
      <c r="H22" s="46"/>
      <c r="I22" s="46"/>
      <c r="J22" s="46"/>
      <c r="K22" s="10">
        <f aca="true" t="shared" si="6" ref="K22:K32">SUM(F22:J22)-(MAX(F22:J22)+MIN(F22:J22))</f>
        <v>0</v>
      </c>
      <c r="L22" s="11">
        <f aca="true" t="shared" si="7" ref="L22:L32">COUNT(F22:J22)-2</f>
        <v>-2</v>
      </c>
      <c r="M22" s="12">
        <f aca="true" t="shared" si="8" ref="M22:M32">SUM(K22*3)/L22+E22</f>
        <v>0</v>
      </c>
      <c r="N22" s="15">
        <f aca="true" t="shared" si="9" ref="N22:N29">M3+M22</f>
        <v>0</v>
      </c>
    </row>
    <row r="23" spans="1:14" ht="12.75">
      <c r="A23" s="7">
        <f t="shared" si="4"/>
        <v>526</v>
      </c>
      <c r="B23" s="7" t="str">
        <f t="shared" si="4"/>
        <v>Kristian Atkinson</v>
      </c>
      <c r="C23" s="7" t="str">
        <f t="shared" si="4"/>
        <v>Deerness</v>
      </c>
      <c r="D23" s="9">
        <f t="shared" si="5"/>
        <v>8</v>
      </c>
      <c r="E23" s="45">
        <v>2</v>
      </c>
      <c r="F23" s="46">
        <v>8</v>
      </c>
      <c r="G23" s="46">
        <v>7.7</v>
      </c>
      <c r="H23" s="46">
        <v>7.6</v>
      </c>
      <c r="I23" s="46">
        <v>7.5</v>
      </c>
      <c r="J23" s="46">
        <v>7.6</v>
      </c>
      <c r="K23" s="10">
        <f t="shared" si="6"/>
        <v>22.9</v>
      </c>
      <c r="L23" s="11">
        <f t="shared" si="7"/>
        <v>3</v>
      </c>
      <c r="M23" s="12">
        <f t="shared" si="8"/>
        <v>24.899999999999995</v>
      </c>
      <c r="N23" s="15">
        <f t="shared" si="9"/>
        <v>50.4</v>
      </c>
    </row>
    <row r="24" spans="1:14" ht="12.75">
      <c r="A24" s="7">
        <f t="shared" si="4"/>
        <v>527</v>
      </c>
      <c r="B24" s="7" t="str">
        <f t="shared" si="4"/>
        <v>Duncan Matthews</v>
      </c>
      <c r="C24" s="7" t="str">
        <f t="shared" si="4"/>
        <v>Pinewood</v>
      </c>
      <c r="D24" s="9">
        <f t="shared" si="5"/>
        <v>5</v>
      </c>
      <c r="E24" s="45">
        <v>2.3</v>
      </c>
      <c r="F24" s="46">
        <v>7.6</v>
      </c>
      <c r="G24" s="46">
        <v>7.8</v>
      </c>
      <c r="H24" s="46">
        <v>7.5</v>
      </c>
      <c r="I24" s="46">
        <v>7.3</v>
      </c>
      <c r="J24" s="46">
        <v>7.5</v>
      </c>
      <c r="K24" s="10">
        <f t="shared" si="6"/>
        <v>22.6</v>
      </c>
      <c r="L24" s="11">
        <f t="shared" si="7"/>
        <v>3</v>
      </c>
      <c r="M24" s="12">
        <f t="shared" si="8"/>
        <v>24.900000000000006</v>
      </c>
      <c r="N24" s="15">
        <f t="shared" si="9"/>
        <v>50.900000000000006</v>
      </c>
    </row>
    <row r="25" spans="1:14" ht="12.75">
      <c r="A25" s="7">
        <f t="shared" si="4"/>
        <v>528</v>
      </c>
      <c r="B25" s="7" t="str">
        <f t="shared" si="4"/>
        <v>Harry Kilby</v>
      </c>
      <c r="C25" s="7" t="str">
        <f t="shared" si="4"/>
        <v>Richmond</v>
      </c>
      <c r="D25" s="9">
        <f t="shared" si="5"/>
        <v>1</v>
      </c>
      <c r="E25" s="45">
        <v>2.1</v>
      </c>
      <c r="F25" s="46">
        <v>8.4</v>
      </c>
      <c r="G25" s="46">
        <v>8.3</v>
      </c>
      <c r="H25" s="46">
        <v>8.3</v>
      </c>
      <c r="I25" s="46">
        <v>8.2</v>
      </c>
      <c r="J25" s="46">
        <v>8.2</v>
      </c>
      <c r="K25" s="10">
        <f t="shared" si="6"/>
        <v>24.800000000000004</v>
      </c>
      <c r="L25" s="11">
        <f t="shared" si="7"/>
        <v>3</v>
      </c>
      <c r="M25" s="12">
        <f t="shared" si="8"/>
        <v>26.900000000000002</v>
      </c>
      <c r="N25" s="15">
        <f t="shared" si="9"/>
        <v>53.7</v>
      </c>
    </row>
    <row r="26" spans="1:14" ht="12.75">
      <c r="A26" s="7">
        <f t="shared" si="4"/>
        <v>529</v>
      </c>
      <c r="B26" s="7" t="str">
        <f t="shared" si="4"/>
        <v>Ben Laycock</v>
      </c>
      <c r="C26" s="7" t="str">
        <f t="shared" si="4"/>
        <v>Wakefield</v>
      </c>
      <c r="D26" s="9">
        <f t="shared" si="5"/>
        <v>2</v>
      </c>
      <c r="E26" s="45">
        <v>2.6</v>
      </c>
      <c r="F26" s="46">
        <v>8.2</v>
      </c>
      <c r="G26" s="46">
        <v>7.6</v>
      </c>
      <c r="H26" s="46">
        <v>8</v>
      </c>
      <c r="I26" s="46">
        <v>7.8</v>
      </c>
      <c r="J26" s="46">
        <v>7.8</v>
      </c>
      <c r="K26" s="10">
        <f t="shared" si="6"/>
        <v>23.6</v>
      </c>
      <c r="L26" s="11">
        <f t="shared" si="7"/>
        <v>3</v>
      </c>
      <c r="M26" s="12">
        <f t="shared" si="8"/>
        <v>26.200000000000006</v>
      </c>
      <c r="N26" s="15">
        <f t="shared" si="9"/>
        <v>53.30000000000001</v>
      </c>
    </row>
    <row r="27" spans="1:14" ht="12.75">
      <c r="A27" s="7">
        <f t="shared" si="4"/>
        <v>530</v>
      </c>
      <c r="B27" s="7" t="str">
        <f t="shared" si="4"/>
        <v>Jonathan Morgan</v>
      </c>
      <c r="C27" s="7" t="str">
        <f t="shared" si="4"/>
        <v>Deerness</v>
      </c>
      <c r="D27" s="9">
        <f t="shared" si="5"/>
        <v>6</v>
      </c>
      <c r="E27" s="45">
        <v>2</v>
      </c>
      <c r="F27" s="46">
        <v>8.1</v>
      </c>
      <c r="G27" s="46">
        <v>7.6</v>
      </c>
      <c r="H27" s="46">
        <v>7.8</v>
      </c>
      <c r="I27" s="46">
        <v>7.7</v>
      </c>
      <c r="J27" s="46">
        <v>7.8</v>
      </c>
      <c r="K27" s="10">
        <f t="shared" si="6"/>
        <v>23.3</v>
      </c>
      <c r="L27" s="11">
        <f t="shared" si="7"/>
        <v>3</v>
      </c>
      <c r="M27" s="12">
        <f t="shared" si="8"/>
        <v>25.3</v>
      </c>
      <c r="N27" s="15">
        <f t="shared" si="9"/>
        <v>50.8</v>
      </c>
    </row>
    <row r="28" spans="1:14" ht="12.75">
      <c r="A28" s="7">
        <f t="shared" si="4"/>
        <v>531</v>
      </c>
      <c r="B28" s="7" t="str">
        <f t="shared" si="4"/>
        <v>Joshua Bland</v>
      </c>
      <c r="C28" s="7" t="str">
        <f t="shared" si="4"/>
        <v>Richmond</v>
      </c>
      <c r="D28" s="9">
        <f t="shared" si="5"/>
        <v>4</v>
      </c>
      <c r="E28" s="45">
        <v>2.3</v>
      </c>
      <c r="F28" s="46">
        <v>8</v>
      </c>
      <c r="G28" s="46">
        <v>7.9</v>
      </c>
      <c r="H28" s="46">
        <v>7.9</v>
      </c>
      <c r="I28" s="46">
        <v>8.1</v>
      </c>
      <c r="J28" s="46">
        <v>7.9</v>
      </c>
      <c r="K28" s="10">
        <f t="shared" si="6"/>
        <v>23.799999999999997</v>
      </c>
      <c r="L28" s="11">
        <f t="shared" si="7"/>
        <v>3</v>
      </c>
      <c r="M28" s="12">
        <f t="shared" si="8"/>
        <v>26.099999999999998</v>
      </c>
      <c r="N28" s="15">
        <f t="shared" si="9"/>
        <v>52.099999999999994</v>
      </c>
    </row>
    <row r="29" spans="1:14" ht="12.75">
      <c r="A29" s="7">
        <f t="shared" si="4"/>
        <v>532</v>
      </c>
      <c r="B29" s="7">
        <f t="shared" si="4"/>
        <v>0</v>
      </c>
      <c r="C29" s="7">
        <f t="shared" si="4"/>
        <v>0</v>
      </c>
      <c r="D29" s="9">
        <f t="shared" si="5"/>
        <v>10</v>
      </c>
      <c r="E29" s="45"/>
      <c r="F29" s="46"/>
      <c r="G29" s="46"/>
      <c r="H29" s="46"/>
      <c r="I29" s="46"/>
      <c r="J29" s="46"/>
      <c r="K29" s="10">
        <f t="shared" si="6"/>
        <v>0</v>
      </c>
      <c r="L29" s="11">
        <f t="shared" si="7"/>
        <v>-2</v>
      </c>
      <c r="M29" s="12">
        <f t="shared" si="8"/>
        <v>0</v>
      </c>
      <c r="N29" s="15">
        <f t="shared" si="9"/>
        <v>0</v>
      </c>
    </row>
    <row r="30" spans="1:14" ht="12.75">
      <c r="A30" s="7">
        <f t="shared" si="4"/>
        <v>533</v>
      </c>
      <c r="B30" s="7" t="str">
        <f t="shared" si="4"/>
        <v>Arthur Polley</v>
      </c>
      <c r="C30" s="7" t="str">
        <f t="shared" si="4"/>
        <v>Richmond</v>
      </c>
      <c r="D30" s="9">
        <f t="shared" si="5"/>
        <v>6</v>
      </c>
      <c r="E30" s="45">
        <v>2.1</v>
      </c>
      <c r="F30" s="46">
        <v>8</v>
      </c>
      <c r="G30" s="46">
        <v>7.5</v>
      </c>
      <c r="H30" s="46">
        <v>7.9</v>
      </c>
      <c r="I30" s="46">
        <v>7.8</v>
      </c>
      <c r="J30" s="46">
        <v>7.8</v>
      </c>
      <c r="K30" s="10">
        <f t="shared" si="6"/>
        <v>23.5</v>
      </c>
      <c r="L30" s="11">
        <f t="shared" si="7"/>
        <v>3</v>
      </c>
      <c r="M30" s="12">
        <f t="shared" si="8"/>
        <v>25.6</v>
      </c>
      <c r="N30" s="15">
        <f>M11+M30</f>
        <v>50.8</v>
      </c>
    </row>
    <row r="31" spans="1:14" ht="12.75">
      <c r="A31" s="7">
        <f t="shared" si="4"/>
        <v>534</v>
      </c>
      <c r="B31" s="7" t="str">
        <f t="shared" si="4"/>
        <v>Harry Leadley</v>
      </c>
      <c r="C31" s="7" t="str">
        <f t="shared" si="4"/>
        <v>Richmond</v>
      </c>
      <c r="D31" s="9">
        <f t="shared" si="5"/>
        <v>3</v>
      </c>
      <c r="E31" s="45">
        <v>2.1</v>
      </c>
      <c r="F31" s="46">
        <v>8.3</v>
      </c>
      <c r="G31" s="46">
        <v>8.1</v>
      </c>
      <c r="H31" s="46">
        <v>7.9</v>
      </c>
      <c r="I31" s="46">
        <v>8.1</v>
      </c>
      <c r="J31" s="46">
        <v>8.1</v>
      </c>
      <c r="K31" s="10">
        <f>SUM(F31:J31)-(MAX(F31:J31)+MIN(F31:J31))</f>
        <v>24.299999999999997</v>
      </c>
      <c r="L31" s="11">
        <f>COUNT(F31:J31)-2</f>
        <v>3</v>
      </c>
      <c r="M31" s="12">
        <f>SUM(K31*3)/L31+E31</f>
        <v>26.4</v>
      </c>
      <c r="N31" s="15">
        <f>M12+M31</f>
        <v>52.599999999999994</v>
      </c>
    </row>
    <row r="32" spans="1:14" ht="12.75">
      <c r="A32" s="7">
        <f t="shared" si="4"/>
        <v>535</v>
      </c>
      <c r="B32" s="7" t="str">
        <f t="shared" si="4"/>
        <v>Nico Hunt</v>
      </c>
      <c r="C32" s="7" t="str">
        <f t="shared" si="4"/>
        <v>Andover</v>
      </c>
      <c r="D32" s="9">
        <f t="shared" si="5"/>
        <v>9</v>
      </c>
      <c r="E32" s="45">
        <v>2</v>
      </c>
      <c r="F32" s="46">
        <v>7.4</v>
      </c>
      <c r="G32" s="46">
        <v>7</v>
      </c>
      <c r="H32" s="46">
        <v>7.1</v>
      </c>
      <c r="I32" s="46">
        <v>7.2</v>
      </c>
      <c r="J32" s="46">
        <v>7.4</v>
      </c>
      <c r="K32" s="10">
        <f t="shared" si="6"/>
        <v>21.700000000000003</v>
      </c>
      <c r="L32" s="11">
        <f t="shared" si="7"/>
        <v>3</v>
      </c>
      <c r="M32" s="12">
        <f t="shared" si="8"/>
        <v>23.700000000000003</v>
      </c>
      <c r="N32" s="15">
        <f>M13+M32</f>
        <v>40.6</v>
      </c>
    </row>
    <row r="33" spans="1:14" ht="12.75">
      <c r="A33" s="86"/>
      <c r="B33" s="86"/>
      <c r="C33" s="86"/>
      <c r="D33" s="87"/>
      <c r="E33" s="88"/>
      <c r="F33" s="89"/>
      <c r="G33" s="89"/>
      <c r="H33" s="89"/>
      <c r="I33" s="89"/>
      <c r="J33" s="89"/>
      <c r="K33" s="90"/>
      <c r="L33" s="91"/>
      <c r="M33" s="92"/>
      <c r="N33" s="44"/>
    </row>
    <row r="34" spans="1:3" ht="12.75">
      <c r="A34" s="84" t="s">
        <v>179</v>
      </c>
      <c r="B34" s="85"/>
      <c r="C34" s="78"/>
    </row>
    <row r="35" spans="1:13" ht="25.5">
      <c r="A35" s="1" t="s">
        <v>0</v>
      </c>
      <c r="B35" s="2" t="s">
        <v>180</v>
      </c>
      <c r="C35" s="1" t="s">
        <v>1</v>
      </c>
      <c r="D35" s="3" t="s">
        <v>2</v>
      </c>
      <c r="E35" s="4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6" t="s">
        <v>9</v>
      </c>
      <c r="L35" s="6"/>
      <c r="M35" s="3" t="s">
        <v>10</v>
      </c>
    </row>
    <row r="36" spans="1:13" ht="12.75">
      <c r="A36" s="7">
        <f aca="true" t="shared" si="10" ref="A36:C45">+A22</f>
        <v>525</v>
      </c>
      <c r="B36" s="7">
        <f t="shared" si="10"/>
        <v>0</v>
      </c>
      <c r="C36" s="7">
        <f t="shared" si="10"/>
        <v>0</v>
      </c>
      <c r="D36" s="17">
        <f aca="true" t="shared" si="11" ref="D36:D45">RANK(M36,M$36:M$45,0)</f>
        <v>9</v>
      </c>
      <c r="E36" s="45"/>
      <c r="F36" s="46"/>
      <c r="G36" s="46"/>
      <c r="H36" s="46"/>
      <c r="I36" s="46"/>
      <c r="J36" s="46"/>
      <c r="K36" s="61">
        <f>SUM(F36:J36)-(MAX(F36:J36)+MIN(F36:J36))</f>
        <v>0</v>
      </c>
      <c r="L36" s="19">
        <f>COUNT(F36:J36)-2</f>
        <v>-2</v>
      </c>
      <c r="M36" s="20">
        <f>SUM(K36*3)/L36+E36</f>
        <v>0</v>
      </c>
    </row>
    <row r="37" spans="1:13" ht="12.75">
      <c r="A37" s="7">
        <f t="shared" si="10"/>
        <v>526</v>
      </c>
      <c r="B37" s="8" t="str">
        <f t="shared" si="10"/>
        <v>Kristian Atkinson</v>
      </c>
      <c r="C37" s="8" t="str">
        <f t="shared" si="10"/>
        <v>Deerness</v>
      </c>
      <c r="D37" s="17">
        <f t="shared" si="11"/>
        <v>5</v>
      </c>
      <c r="E37" s="45">
        <v>1.9</v>
      </c>
      <c r="F37" s="46">
        <v>7.9</v>
      </c>
      <c r="G37" s="46">
        <v>8.1</v>
      </c>
      <c r="H37" s="46">
        <v>7.9</v>
      </c>
      <c r="I37" s="46">
        <v>7.3</v>
      </c>
      <c r="J37" s="46">
        <v>7.6</v>
      </c>
      <c r="K37" s="61">
        <f aca="true" t="shared" si="12" ref="K37:K45">SUM(F37:J37)-(MAX(F37:J37)+MIN(F37:J37))</f>
        <v>23.4</v>
      </c>
      <c r="L37" s="19">
        <f aca="true" t="shared" si="13" ref="L37:L45">COUNT(F37:J37)-2</f>
        <v>3</v>
      </c>
      <c r="M37" s="20">
        <f aca="true" t="shared" si="14" ref="M37:M45">SUM(K37*3)/L37+E37</f>
        <v>25.299999999999994</v>
      </c>
    </row>
    <row r="38" spans="1:13" ht="12.75">
      <c r="A38" s="7">
        <f t="shared" si="10"/>
        <v>527</v>
      </c>
      <c r="B38" s="8" t="str">
        <f t="shared" si="10"/>
        <v>Duncan Matthews</v>
      </c>
      <c r="C38" s="8" t="str">
        <f t="shared" si="10"/>
        <v>Pinewood</v>
      </c>
      <c r="D38" s="17">
        <f t="shared" si="11"/>
        <v>7</v>
      </c>
      <c r="E38" s="45">
        <v>1.7</v>
      </c>
      <c r="F38" s="46">
        <v>7.3</v>
      </c>
      <c r="G38" s="46">
        <v>7.6</v>
      </c>
      <c r="H38" s="46">
        <v>7.2</v>
      </c>
      <c r="I38" s="46">
        <v>7.3</v>
      </c>
      <c r="J38" s="46">
        <v>7.3</v>
      </c>
      <c r="K38" s="61">
        <f t="shared" si="12"/>
        <v>21.899999999999995</v>
      </c>
      <c r="L38" s="19">
        <f t="shared" si="13"/>
        <v>3</v>
      </c>
      <c r="M38" s="20">
        <f t="shared" si="14"/>
        <v>23.599999999999994</v>
      </c>
    </row>
    <row r="39" spans="1:13" ht="12.75">
      <c r="A39" s="7">
        <f t="shared" si="10"/>
        <v>528</v>
      </c>
      <c r="B39" s="8" t="str">
        <f t="shared" si="10"/>
        <v>Harry Kilby</v>
      </c>
      <c r="C39" s="8" t="str">
        <f t="shared" si="10"/>
        <v>Richmond</v>
      </c>
      <c r="D39" s="17">
        <f t="shared" si="11"/>
        <v>1</v>
      </c>
      <c r="E39" s="45">
        <v>2.1</v>
      </c>
      <c r="F39" s="46">
        <v>8.4</v>
      </c>
      <c r="G39" s="46">
        <v>8.3</v>
      </c>
      <c r="H39" s="46">
        <v>8.3</v>
      </c>
      <c r="I39" s="46">
        <v>7.9</v>
      </c>
      <c r="J39" s="46">
        <v>8.1</v>
      </c>
      <c r="K39" s="61">
        <f t="shared" si="12"/>
        <v>24.700000000000006</v>
      </c>
      <c r="L39" s="19">
        <f t="shared" si="13"/>
        <v>3</v>
      </c>
      <c r="M39" s="20">
        <f t="shared" si="14"/>
        <v>26.800000000000008</v>
      </c>
    </row>
    <row r="40" spans="1:13" ht="12.75">
      <c r="A40" s="7">
        <f t="shared" si="10"/>
        <v>529</v>
      </c>
      <c r="B40" s="8" t="str">
        <f t="shared" si="10"/>
        <v>Ben Laycock</v>
      </c>
      <c r="C40" s="8" t="str">
        <f t="shared" si="10"/>
        <v>Wakefield</v>
      </c>
      <c r="D40" s="17">
        <f t="shared" si="11"/>
        <v>6</v>
      </c>
      <c r="E40" s="45">
        <v>2</v>
      </c>
      <c r="F40" s="46">
        <v>7.4</v>
      </c>
      <c r="G40" s="46">
        <v>7.6</v>
      </c>
      <c r="H40" s="46">
        <v>7.4</v>
      </c>
      <c r="I40" s="46">
        <v>7.3</v>
      </c>
      <c r="J40" s="46">
        <v>7.5</v>
      </c>
      <c r="K40" s="61">
        <f t="shared" si="12"/>
        <v>22.300000000000004</v>
      </c>
      <c r="L40" s="19">
        <f t="shared" si="13"/>
        <v>3</v>
      </c>
      <c r="M40" s="20">
        <f t="shared" si="14"/>
        <v>24.3</v>
      </c>
    </row>
    <row r="41" spans="1:13" ht="12.75">
      <c r="A41" s="7">
        <f t="shared" si="10"/>
        <v>530</v>
      </c>
      <c r="B41" s="8" t="str">
        <f t="shared" si="10"/>
        <v>Jonathan Morgan</v>
      </c>
      <c r="C41" s="8" t="str">
        <f t="shared" si="10"/>
        <v>Deerness</v>
      </c>
      <c r="D41" s="17">
        <f t="shared" si="11"/>
        <v>3</v>
      </c>
      <c r="E41" s="45">
        <v>2</v>
      </c>
      <c r="F41" s="46">
        <v>8</v>
      </c>
      <c r="G41" s="46">
        <v>8.1</v>
      </c>
      <c r="H41" s="46">
        <v>8.2</v>
      </c>
      <c r="I41" s="46">
        <v>7.5</v>
      </c>
      <c r="J41" s="46">
        <v>7.9</v>
      </c>
      <c r="K41" s="61">
        <f t="shared" si="12"/>
        <v>24.000000000000004</v>
      </c>
      <c r="L41" s="19">
        <f t="shared" si="13"/>
        <v>3</v>
      </c>
      <c r="M41" s="20">
        <f t="shared" si="14"/>
        <v>26.000000000000004</v>
      </c>
    </row>
    <row r="42" spans="1:13" ht="12.75">
      <c r="A42" s="7">
        <f t="shared" si="10"/>
        <v>531</v>
      </c>
      <c r="B42" s="8" t="str">
        <f t="shared" si="10"/>
        <v>Joshua Bland</v>
      </c>
      <c r="C42" s="8" t="str">
        <f t="shared" si="10"/>
        <v>Richmond</v>
      </c>
      <c r="D42" s="17">
        <f t="shared" si="11"/>
        <v>4</v>
      </c>
      <c r="E42" s="45">
        <v>2.5</v>
      </c>
      <c r="F42" s="46">
        <v>7.7</v>
      </c>
      <c r="G42" s="46">
        <v>8.2</v>
      </c>
      <c r="H42" s="46">
        <v>7.9</v>
      </c>
      <c r="I42" s="46">
        <v>7.5</v>
      </c>
      <c r="J42" s="46">
        <v>7.8</v>
      </c>
      <c r="K42" s="61">
        <f t="shared" si="12"/>
        <v>23.399999999999995</v>
      </c>
      <c r="L42" s="19">
        <f t="shared" si="13"/>
        <v>3</v>
      </c>
      <c r="M42" s="20">
        <f t="shared" si="14"/>
        <v>25.899999999999995</v>
      </c>
    </row>
    <row r="43" spans="1:13" ht="12.75">
      <c r="A43" s="7">
        <f t="shared" si="10"/>
        <v>532</v>
      </c>
      <c r="B43" s="8">
        <f t="shared" si="10"/>
        <v>0</v>
      </c>
      <c r="C43" s="8">
        <f t="shared" si="10"/>
        <v>0</v>
      </c>
      <c r="D43" s="17">
        <f t="shared" si="11"/>
        <v>9</v>
      </c>
      <c r="E43" s="45"/>
      <c r="F43" s="46"/>
      <c r="G43" s="46"/>
      <c r="H43" s="46"/>
      <c r="I43" s="46"/>
      <c r="J43" s="46"/>
      <c r="K43" s="61">
        <f t="shared" si="12"/>
        <v>0</v>
      </c>
      <c r="L43" s="19">
        <f t="shared" si="13"/>
        <v>-2</v>
      </c>
      <c r="M43" s="20">
        <f t="shared" si="14"/>
        <v>0</v>
      </c>
    </row>
    <row r="44" spans="1:13" ht="12.75">
      <c r="A44" s="7">
        <f t="shared" si="10"/>
        <v>533</v>
      </c>
      <c r="B44" s="8" t="str">
        <f t="shared" si="10"/>
        <v>Arthur Polley</v>
      </c>
      <c r="C44" s="8" t="str">
        <f t="shared" si="10"/>
        <v>Richmond</v>
      </c>
      <c r="D44" s="17">
        <f t="shared" si="11"/>
        <v>8</v>
      </c>
      <c r="E44" s="45">
        <v>0.7</v>
      </c>
      <c r="F44" s="46">
        <v>4.3</v>
      </c>
      <c r="G44" s="46">
        <v>4.3</v>
      </c>
      <c r="H44" s="46">
        <v>4.2</v>
      </c>
      <c r="I44" s="46">
        <v>4.4</v>
      </c>
      <c r="J44" s="46">
        <v>4.2</v>
      </c>
      <c r="K44" s="61">
        <f t="shared" si="12"/>
        <v>12.8</v>
      </c>
      <c r="L44" s="19">
        <f t="shared" si="13"/>
        <v>3</v>
      </c>
      <c r="M44" s="20">
        <f t="shared" si="14"/>
        <v>13.500000000000002</v>
      </c>
    </row>
    <row r="45" spans="1:13" ht="12.75">
      <c r="A45" s="7">
        <f t="shared" si="10"/>
        <v>534</v>
      </c>
      <c r="B45" s="8" t="str">
        <f t="shared" si="10"/>
        <v>Harry Leadley</v>
      </c>
      <c r="C45" s="8" t="str">
        <f t="shared" si="10"/>
        <v>Richmond</v>
      </c>
      <c r="D45" s="17">
        <f t="shared" si="11"/>
        <v>2</v>
      </c>
      <c r="E45" s="45">
        <v>2.1</v>
      </c>
      <c r="F45" s="46">
        <v>8.3</v>
      </c>
      <c r="G45" s="46">
        <v>8.3</v>
      </c>
      <c r="H45" s="46">
        <v>8.1</v>
      </c>
      <c r="I45" s="46">
        <v>8.2</v>
      </c>
      <c r="J45" s="46">
        <v>8</v>
      </c>
      <c r="K45" s="61">
        <f t="shared" si="12"/>
        <v>24.600000000000005</v>
      </c>
      <c r="L45" s="19">
        <f t="shared" si="13"/>
        <v>3</v>
      </c>
      <c r="M45" s="20">
        <f t="shared" si="14"/>
        <v>26.700000000000006</v>
      </c>
    </row>
    <row r="46" spans="1:13" ht="12.75">
      <c r="A46" s="71"/>
      <c r="B46" s="7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8" spans="1:14" s="25" customFormat="1" ht="25.5">
      <c r="A48" s="28" t="s">
        <v>0</v>
      </c>
      <c r="B48" s="35" t="s">
        <v>181</v>
      </c>
      <c r="C48" s="29" t="s">
        <v>1</v>
      </c>
      <c r="D48" s="3" t="s">
        <v>2</v>
      </c>
      <c r="E48" s="32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3" t="s">
        <v>8</v>
      </c>
      <c r="K48" s="3" t="s">
        <v>9</v>
      </c>
      <c r="L48" s="3"/>
      <c r="M48" s="3" t="s">
        <v>10</v>
      </c>
      <c r="N48" s="29" t="s">
        <v>9</v>
      </c>
    </row>
    <row r="49" spans="1:14" ht="12.75">
      <c r="A49" s="7">
        <f aca="true" t="shared" si="15" ref="A49:C58">+A36</f>
        <v>525</v>
      </c>
      <c r="B49" s="8">
        <f t="shared" si="15"/>
        <v>0</v>
      </c>
      <c r="C49" s="8">
        <f t="shared" si="15"/>
        <v>0</v>
      </c>
      <c r="D49" s="31">
        <f aca="true" t="shared" si="16" ref="D49:D58">RANK(M49,M$49:M$58,0)</f>
        <v>9</v>
      </c>
      <c r="E49" s="45"/>
      <c r="F49" s="46"/>
      <c r="G49" s="46"/>
      <c r="H49" s="46"/>
      <c r="I49" s="46"/>
      <c r="J49" s="46"/>
      <c r="K49" s="33">
        <f>SUM(F49:J49)-(MAX(F49:J49)+MIN(F49:J49))</f>
        <v>0</v>
      </c>
      <c r="L49" s="33">
        <f>COUNT(F49:J49)-2</f>
        <v>-2</v>
      </c>
      <c r="M49" s="33">
        <f>SUM(K49*3)/L49+E49</f>
        <v>0</v>
      </c>
      <c r="N49" s="34">
        <f aca="true" t="shared" si="17" ref="N49:N58">M36+M49</f>
        <v>0</v>
      </c>
    </row>
    <row r="50" spans="1:14" ht="12.75">
      <c r="A50" s="30">
        <f t="shared" si="15"/>
        <v>526</v>
      </c>
      <c r="B50" s="30" t="str">
        <f t="shared" si="15"/>
        <v>Kristian Atkinson</v>
      </c>
      <c r="C50" s="30" t="str">
        <f t="shared" si="15"/>
        <v>Deerness</v>
      </c>
      <c r="D50" s="31">
        <f t="shared" si="16"/>
        <v>6</v>
      </c>
      <c r="E50" s="45">
        <v>2</v>
      </c>
      <c r="F50" s="46">
        <v>8.2</v>
      </c>
      <c r="G50" s="46">
        <v>7.7</v>
      </c>
      <c r="H50" s="46">
        <v>8</v>
      </c>
      <c r="I50" s="46">
        <v>7.8</v>
      </c>
      <c r="J50" s="46">
        <v>7.5</v>
      </c>
      <c r="K50" s="33">
        <f aca="true" t="shared" si="18" ref="K50:K58">SUM(F50:J50)-(MAX(F50:J50)+MIN(F50:J50))</f>
        <v>23.500000000000004</v>
      </c>
      <c r="L50" s="33">
        <f aca="true" t="shared" si="19" ref="L50:L58">COUNT(F50:J50)-2</f>
        <v>3</v>
      </c>
      <c r="M50" s="33">
        <f aca="true" t="shared" si="20" ref="M50:M58">SUM(K50*3)/L50+E50</f>
        <v>25.500000000000004</v>
      </c>
      <c r="N50" s="34">
        <f t="shared" si="17"/>
        <v>50.8</v>
      </c>
    </row>
    <row r="51" spans="1:14" ht="12.75">
      <c r="A51" s="30">
        <f t="shared" si="15"/>
        <v>527</v>
      </c>
      <c r="B51" s="30" t="str">
        <f t="shared" si="15"/>
        <v>Duncan Matthews</v>
      </c>
      <c r="C51" s="30" t="str">
        <f t="shared" si="15"/>
        <v>Pinewood</v>
      </c>
      <c r="D51" s="31">
        <f t="shared" si="16"/>
        <v>7</v>
      </c>
      <c r="E51" s="45">
        <v>1.7</v>
      </c>
      <c r="F51" s="46">
        <v>7.7</v>
      </c>
      <c r="G51" s="46">
        <v>7.6</v>
      </c>
      <c r="H51" s="46">
        <v>7.4</v>
      </c>
      <c r="I51" s="46">
        <v>7.6</v>
      </c>
      <c r="J51" s="46">
        <v>7.2</v>
      </c>
      <c r="K51" s="33">
        <f t="shared" si="18"/>
        <v>22.60000000000001</v>
      </c>
      <c r="L51" s="33">
        <f t="shared" si="19"/>
        <v>3</v>
      </c>
      <c r="M51" s="33">
        <f t="shared" si="20"/>
        <v>24.300000000000008</v>
      </c>
      <c r="N51" s="34">
        <f t="shared" si="17"/>
        <v>47.900000000000006</v>
      </c>
    </row>
    <row r="52" spans="1:14" ht="12.75">
      <c r="A52" s="30">
        <f t="shared" si="15"/>
        <v>528</v>
      </c>
      <c r="B52" s="30" t="str">
        <f t="shared" si="15"/>
        <v>Harry Kilby</v>
      </c>
      <c r="C52" s="30" t="str">
        <f t="shared" si="15"/>
        <v>Richmond</v>
      </c>
      <c r="D52" s="31">
        <f t="shared" si="16"/>
        <v>8</v>
      </c>
      <c r="E52" s="45">
        <v>1.4</v>
      </c>
      <c r="F52" s="46">
        <v>7.6</v>
      </c>
      <c r="G52" s="46">
        <v>7.6</v>
      </c>
      <c r="H52" s="46">
        <v>7.4</v>
      </c>
      <c r="I52" s="46">
        <v>7.5</v>
      </c>
      <c r="J52" s="46">
        <v>7.7</v>
      </c>
      <c r="K52" s="33">
        <f t="shared" si="18"/>
        <v>22.700000000000003</v>
      </c>
      <c r="L52" s="33">
        <f t="shared" si="19"/>
        <v>3</v>
      </c>
      <c r="M52" s="33">
        <f t="shared" si="20"/>
        <v>24.1</v>
      </c>
      <c r="N52" s="34">
        <f t="shared" si="17"/>
        <v>50.900000000000006</v>
      </c>
    </row>
    <row r="53" spans="1:14" ht="12.75">
      <c r="A53" s="30">
        <f t="shared" si="15"/>
        <v>529</v>
      </c>
      <c r="B53" s="30" t="str">
        <f t="shared" si="15"/>
        <v>Ben Laycock</v>
      </c>
      <c r="C53" s="30" t="str">
        <f t="shared" si="15"/>
        <v>Wakefield</v>
      </c>
      <c r="D53" s="31">
        <f t="shared" si="16"/>
        <v>1</v>
      </c>
      <c r="E53" s="45">
        <v>3</v>
      </c>
      <c r="F53" s="46">
        <v>8.2</v>
      </c>
      <c r="G53" s="46">
        <v>8</v>
      </c>
      <c r="H53" s="46">
        <v>8.1</v>
      </c>
      <c r="I53" s="46">
        <v>8</v>
      </c>
      <c r="J53" s="46">
        <v>8</v>
      </c>
      <c r="K53" s="33">
        <f t="shared" si="18"/>
        <v>24.099999999999998</v>
      </c>
      <c r="L53" s="33">
        <f t="shared" si="19"/>
        <v>3</v>
      </c>
      <c r="M53" s="33">
        <f t="shared" si="20"/>
        <v>27.099999999999998</v>
      </c>
      <c r="N53" s="34">
        <f t="shared" si="17"/>
        <v>51.4</v>
      </c>
    </row>
    <row r="54" spans="1:14" ht="12.75">
      <c r="A54" s="30">
        <f t="shared" si="15"/>
        <v>530</v>
      </c>
      <c r="B54" s="30" t="str">
        <f t="shared" si="15"/>
        <v>Jonathan Morgan</v>
      </c>
      <c r="C54" s="30" t="str">
        <f t="shared" si="15"/>
        <v>Deerness</v>
      </c>
      <c r="D54" s="31">
        <f t="shared" si="16"/>
        <v>4</v>
      </c>
      <c r="E54" s="45">
        <v>2</v>
      </c>
      <c r="F54" s="46">
        <v>8.3</v>
      </c>
      <c r="G54" s="46">
        <v>7.9</v>
      </c>
      <c r="H54" s="46">
        <v>8</v>
      </c>
      <c r="I54" s="46">
        <v>7.8</v>
      </c>
      <c r="J54" s="46">
        <v>7.7</v>
      </c>
      <c r="K54" s="33">
        <f t="shared" si="18"/>
        <v>23.700000000000003</v>
      </c>
      <c r="L54" s="33">
        <f t="shared" si="19"/>
        <v>3</v>
      </c>
      <c r="M54" s="33">
        <f t="shared" si="20"/>
        <v>25.700000000000003</v>
      </c>
      <c r="N54" s="34">
        <f t="shared" si="17"/>
        <v>51.7</v>
      </c>
    </row>
    <row r="55" spans="1:14" ht="12.75">
      <c r="A55" s="30">
        <f t="shared" si="15"/>
        <v>531</v>
      </c>
      <c r="B55" s="30" t="str">
        <f t="shared" si="15"/>
        <v>Joshua Bland</v>
      </c>
      <c r="C55" s="30" t="str">
        <f t="shared" si="15"/>
        <v>Richmond</v>
      </c>
      <c r="D55" s="31">
        <f t="shared" si="16"/>
        <v>2</v>
      </c>
      <c r="E55" s="45">
        <v>2.3</v>
      </c>
      <c r="F55" s="46">
        <v>8.3</v>
      </c>
      <c r="G55" s="46">
        <v>8.5</v>
      </c>
      <c r="H55" s="46">
        <v>8.2</v>
      </c>
      <c r="I55" s="46">
        <v>7.9</v>
      </c>
      <c r="J55" s="46">
        <v>8.1</v>
      </c>
      <c r="K55" s="33">
        <f t="shared" si="18"/>
        <v>24.6</v>
      </c>
      <c r="L55" s="33">
        <f t="shared" si="19"/>
        <v>3</v>
      </c>
      <c r="M55" s="33">
        <f t="shared" si="20"/>
        <v>26.900000000000006</v>
      </c>
      <c r="N55" s="34">
        <f t="shared" si="17"/>
        <v>52.8</v>
      </c>
    </row>
    <row r="56" spans="1:14" ht="12.75">
      <c r="A56" s="30">
        <f t="shared" si="15"/>
        <v>532</v>
      </c>
      <c r="B56" s="30">
        <f t="shared" si="15"/>
        <v>0</v>
      </c>
      <c r="C56" s="30">
        <f t="shared" si="15"/>
        <v>0</v>
      </c>
      <c r="D56" s="31">
        <f t="shared" si="16"/>
        <v>9</v>
      </c>
      <c r="E56" s="45"/>
      <c r="F56" s="46"/>
      <c r="G56" s="46"/>
      <c r="H56" s="46"/>
      <c r="I56" s="46"/>
      <c r="J56" s="46"/>
      <c r="K56" s="33">
        <f t="shared" si="18"/>
        <v>0</v>
      </c>
      <c r="L56" s="33">
        <f t="shared" si="19"/>
        <v>-2</v>
      </c>
      <c r="M56" s="33">
        <f t="shared" si="20"/>
        <v>0</v>
      </c>
      <c r="N56" s="34">
        <f t="shared" si="17"/>
        <v>0</v>
      </c>
    </row>
    <row r="57" spans="1:14" ht="12.75">
      <c r="A57" s="30">
        <f t="shared" si="15"/>
        <v>533</v>
      </c>
      <c r="B57" s="30" t="str">
        <f t="shared" si="15"/>
        <v>Arthur Polley</v>
      </c>
      <c r="C57" s="30" t="str">
        <f t="shared" si="15"/>
        <v>Richmond</v>
      </c>
      <c r="D57" s="31">
        <f t="shared" si="16"/>
        <v>5</v>
      </c>
      <c r="E57" s="45">
        <v>2.1</v>
      </c>
      <c r="F57" s="46">
        <v>8.1</v>
      </c>
      <c r="G57" s="46">
        <v>7.9</v>
      </c>
      <c r="H57" s="46">
        <v>7.8</v>
      </c>
      <c r="I57" s="46">
        <v>7.6</v>
      </c>
      <c r="J57" s="46">
        <v>7.9</v>
      </c>
      <c r="K57" s="33">
        <f t="shared" si="18"/>
        <v>23.599999999999998</v>
      </c>
      <c r="L57" s="33">
        <f t="shared" si="19"/>
        <v>3</v>
      </c>
      <c r="M57" s="33">
        <f t="shared" si="20"/>
        <v>25.7</v>
      </c>
      <c r="N57" s="34">
        <f t="shared" si="17"/>
        <v>39.2</v>
      </c>
    </row>
    <row r="58" spans="1:14" ht="12.75">
      <c r="A58" s="30">
        <f t="shared" si="15"/>
        <v>534</v>
      </c>
      <c r="B58" s="30" t="str">
        <f t="shared" si="15"/>
        <v>Harry Leadley</v>
      </c>
      <c r="C58" s="30" t="str">
        <f t="shared" si="15"/>
        <v>Richmond</v>
      </c>
      <c r="D58" s="31">
        <f t="shared" si="16"/>
        <v>3</v>
      </c>
      <c r="E58" s="45">
        <v>2.2</v>
      </c>
      <c r="F58" s="46">
        <v>8.3</v>
      </c>
      <c r="G58" s="46">
        <v>8</v>
      </c>
      <c r="H58" s="46">
        <v>8.2</v>
      </c>
      <c r="I58" s="46">
        <v>7.6</v>
      </c>
      <c r="J58" s="46">
        <v>8.1</v>
      </c>
      <c r="K58" s="33">
        <f t="shared" si="18"/>
        <v>24.300000000000004</v>
      </c>
      <c r="L58" s="33">
        <f t="shared" si="19"/>
        <v>3</v>
      </c>
      <c r="M58" s="33">
        <f t="shared" si="20"/>
        <v>26.5</v>
      </c>
      <c r="N58" s="34">
        <f t="shared" si="17"/>
        <v>53.2</v>
      </c>
    </row>
  </sheetData>
  <sheetProtection/>
  <conditionalFormatting sqref="A36:A45">
    <cfRule type="expression" priority="1" dxfId="0" stopIfTrue="1">
      <formula>D22&gt;8</formula>
    </cfRule>
  </conditionalFormatting>
  <conditionalFormatting sqref="B36:B45">
    <cfRule type="expression" priority="2" dxfId="0" stopIfTrue="1">
      <formula>D22&gt;8</formula>
    </cfRule>
  </conditionalFormatting>
  <conditionalFormatting sqref="C36:C45">
    <cfRule type="expression" priority="3" dxfId="0" stopIfTrue="1">
      <formula>D22&gt;8</formula>
    </cfRule>
  </conditionalFormatting>
  <conditionalFormatting sqref="A49">
    <cfRule type="expression" priority="4" dxfId="0" stopIfTrue="1">
      <formula>D22&gt;8</formula>
    </cfRule>
  </conditionalFormatting>
  <conditionalFormatting sqref="B49">
    <cfRule type="expression" priority="5" dxfId="0" stopIfTrue="1">
      <formula>D22&gt;8</formula>
    </cfRule>
  </conditionalFormatting>
  <conditionalFormatting sqref="C49">
    <cfRule type="expression" priority="6" dxfId="0" stopIfTrue="1">
      <formula>D22&gt;8</formula>
    </cfRule>
  </conditionalFormatting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zoomScale="120" zoomScaleNormal="120" zoomScalePageLayoutView="0" workbookViewId="0" topLeftCell="A71">
      <selection activeCell="B81" sqref="B81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5.8515625" style="0" hidden="1" customWidth="1"/>
    <col min="13" max="13" width="5.8515625" style="0" bestFit="1" customWidth="1"/>
    <col min="14" max="14" width="5.8515625" style="0" hidden="1" customWidth="1"/>
  </cols>
  <sheetData>
    <row r="1" spans="1:3" ht="12.75">
      <c r="A1" s="79" t="s">
        <v>178</v>
      </c>
      <c r="B1" s="79"/>
      <c r="C1" s="78"/>
    </row>
    <row r="2" spans="1:13" ht="38.25">
      <c r="A2" s="1" t="s">
        <v>0</v>
      </c>
      <c r="B2" s="2" t="s">
        <v>161</v>
      </c>
      <c r="C2" s="1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/>
      <c r="M2" s="3" t="s">
        <v>10</v>
      </c>
    </row>
    <row r="3" spans="1:13" ht="12.75">
      <c r="A3" s="21">
        <v>540</v>
      </c>
      <c r="B3" s="22" t="s">
        <v>44</v>
      </c>
      <c r="C3" s="22" t="s">
        <v>43</v>
      </c>
      <c r="D3" s="9">
        <f aca="true" t="shared" si="0" ref="D3:D24">RANK(M3,M$3:M$25,0)</f>
        <v>8</v>
      </c>
      <c r="E3" s="45">
        <v>2.3</v>
      </c>
      <c r="F3" s="46">
        <v>8.2</v>
      </c>
      <c r="G3" s="46">
        <v>7.8</v>
      </c>
      <c r="H3" s="46">
        <v>7.9</v>
      </c>
      <c r="I3" s="46">
        <v>8.3</v>
      </c>
      <c r="J3" s="46">
        <v>8.4</v>
      </c>
      <c r="K3" s="10">
        <f aca="true" t="shared" si="1" ref="K3:K17">SUM(F3:J3)-(MAX(F3:J3)+MIN(F3:J3))</f>
        <v>24.400000000000002</v>
      </c>
      <c r="L3" s="11">
        <f aca="true" t="shared" si="2" ref="L3:L17">COUNT(F3:J3)-2</f>
        <v>3</v>
      </c>
      <c r="M3" s="12">
        <f aca="true" t="shared" si="3" ref="M3:M17">SUM(K3*3)/L3+E3</f>
        <v>26.700000000000003</v>
      </c>
    </row>
    <row r="4" spans="1:13" ht="12.75">
      <c r="A4" s="23">
        <v>541</v>
      </c>
      <c r="B4" s="24" t="s">
        <v>130</v>
      </c>
      <c r="C4" s="24" t="s">
        <v>131</v>
      </c>
      <c r="D4" s="9">
        <f t="shared" si="0"/>
        <v>5</v>
      </c>
      <c r="E4" s="45">
        <v>4.3</v>
      </c>
      <c r="F4" s="46">
        <v>8.3</v>
      </c>
      <c r="G4" s="46">
        <v>8.2</v>
      </c>
      <c r="H4" s="46">
        <v>8</v>
      </c>
      <c r="I4" s="46">
        <v>8.1</v>
      </c>
      <c r="J4" s="46">
        <v>8.3</v>
      </c>
      <c r="K4" s="10">
        <f t="shared" si="1"/>
        <v>24.600000000000005</v>
      </c>
      <c r="L4" s="11">
        <f t="shared" si="2"/>
        <v>3</v>
      </c>
      <c r="M4" s="12">
        <f t="shared" si="3"/>
        <v>28.900000000000006</v>
      </c>
    </row>
    <row r="5" spans="1:13" ht="12.75" customHeight="1">
      <c r="A5" s="23">
        <v>542</v>
      </c>
      <c r="B5" s="24" t="s">
        <v>132</v>
      </c>
      <c r="C5" s="24" t="s">
        <v>18</v>
      </c>
      <c r="D5" s="9">
        <f t="shared" si="0"/>
        <v>14</v>
      </c>
      <c r="E5" s="45">
        <v>2</v>
      </c>
      <c r="F5" s="46">
        <v>8.2</v>
      </c>
      <c r="G5" s="46">
        <v>7.9</v>
      </c>
      <c r="H5" s="46">
        <v>7.9</v>
      </c>
      <c r="I5" s="46">
        <v>8.2</v>
      </c>
      <c r="J5" s="46">
        <v>7.9</v>
      </c>
      <c r="K5" s="10">
        <f t="shared" si="1"/>
        <v>24</v>
      </c>
      <c r="L5" s="11">
        <f t="shared" si="2"/>
        <v>3</v>
      </c>
      <c r="M5" s="12">
        <f t="shared" si="3"/>
        <v>26</v>
      </c>
    </row>
    <row r="6" spans="1:14" ht="12.75">
      <c r="A6" s="23">
        <v>543</v>
      </c>
      <c r="B6" s="24" t="s">
        <v>89</v>
      </c>
      <c r="C6" s="24" t="s">
        <v>75</v>
      </c>
      <c r="D6" s="9">
        <f t="shared" si="0"/>
        <v>20</v>
      </c>
      <c r="E6" s="45">
        <v>2.6</v>
      </c>
      <c r="F6" s="46">
        <v>7.3</v>
      </c>
      <c r="G6" s="46">
        <v>7.4</v>
      </c>
      <c r="H6" s="46">
        <v>7.3</v>
      </c>
      <c r="I6" s="46">
        <v>7.5</v>
      </c>
      <c r="J6" s="46">
        <v>7.3</v>
      </c>
      <c r="K6" s="10">
        <f t="shared" si="1"/>
        <v>21.999999999999996</v>
      </c>
      <c r="L6" s="11">
        <f t="shared" si="2"/>
        <v>3</v>
      </c>
      <c r="M6" s="12">
        <f t="shared" si="3"/>
        <v>24.599999999999998</v>
      </c>
      <c r="N6" s="47"/>
    </row>
    <row r="7" spans="1:13" ht="12.75">
      <c r="A7" s="23">
        <v>545</v>
      </c>
      <c r="B7" s="24" t="s">
        <v>91</v>
      </c>
      <c r="C7" s="24" t="s">
        <v>75</v>
      </c>
      <c r="D7" s="9">
        <f t="shared" si="0"/>
        <v>12</v>
      </c>
      <c r="E7" s="45">
        <v>2.3</v>
      </c>
      <c r="F7" s="46">
        <v>8.3</v>
      </c>
      <c r="G7" s="46">
        <v>8</v>
      </c>
      <c r="H7" s="46">
        <v>7.8</v>
      </c>
      <c r="I7" s="46">
        <v>8.1</v>
      </c>
      <c r="J7" s="46">
        <v>7.9</v>
      </c>
      <c r="K7" s="10">
        <f t="shared" si="1"/>
        <v>24</v>
      </c>
      <c r="L7" s="11">
        <f t="shared" si="2"/>
        <v>3</v>
      </c>
      <c r="M7" s="12">
        <f t="shared" si="3"/>
        <v>26.3</v>
      </c>
    </row>
    <row r="8" spans="1:13" ht="12.75">
      <c r="A8" s="23">
        <v>546</v>
      </c>
      <c r="B8" s="24" t="s">
        <v>49</v>
      </c>
      <c r="C8" s="24" t="s">
        <v>13</v>
      </c>
      <c r="D8" s="9">
        <f t="shared" si="0"/>
        <v>1</v>
      </c>
      <c r="E8" s="45">
        <v>4.3</v>
      </c>
      <c r="F8" s="46">
        <v>9</v>
      </c>
      <c r="G8" s="46">
        <v>8.8</v>
      </c>
      <c r="H8" s="46">
        <v>9</v>
      </c>
      <c r="I8" s="46">
        <v>8.8</v>
      </c>
      <c r="J8" s="46">
        <v>8.8</v>
      </c>
      <c r="K8" s="10">
        <f t="shared" si="1"/>
        <v>26.600000000000005</v>
      </c>
      <c r="L8" s="11">
        <f t="shared" si="2"/>
        <v>3</v>
      </c>
      <c r="M8" s="12">
        <f t="shared" si="3"/>
        <v>30.900000000000006</v>
      </c>
    </row>
    <row r="9" spans="1:13" ht="12.75">
      <c r="A9" s="23">
        <v>547</v>
      </c>
      <c r="B9" s="24" t="s">
        <v>92</v>
      </c>
      <c r="C9" s="24" t="s">
        <v>75</v>
      </c>
      <c r="D9" s="9">
        <f t="shared" si="0"/>
        <v>11</v>
      </c>
      <c r="E9" s="45">
        <v>2.2</v>
      </c>
      <c r="F9" s="46">
        <v>8.1</v>
      </c>
      <c r="G9" s="46">
        <v>8.2</v>
      </c>
      <c r="H9" s="46">
        <v>7.8</v>
      </c>
      <c r="I9" s="46">
        <v>8.1</v>
      </c>
      <c r="J9" s="46">
        <v>8</v>
      </c>
      <c r="K9" s="10">
        <f t="shared" si="1"/>
        <v>24.199999999999996</v>
      </c>
      <c r="L9" s="11">
        <f t="shared" si="2"/>
        <v>3</v>
      </c>
      <c r="M9" s="12">
        <f t="shared" si="3"/>
        <v>26.4</v>
      </c>
    </row>
    <row r="10" spans="1:13" ht="12.75">
      <c r="A10" s="23">
        <v>548</v>
      </c>
      <c r="B10" s="24" t="s">
        <v>133</v>
      </c>
      <c r="C10" s="24" t="s">
        <v>131</v>
      </c>
      <c r="D10" s="9">
        <f t="shared" si="0"/>
        <v>22</v>
      </c>
      <c r="E10" s="45">
        <v>1.5</v>
      </c>
      <c r="F10" s="46">
        <v>7.5</v>
      </c>
      <c r="G10" s="46">
        <v>7.4</v>
      </c>
      <c r="H10" s="46">
        <v>7.2</v>
      </c>
      <c r="I10" s="46">
        <v>7.4</v>
      </c>
      <c r="J10" s="46">
        <v>7.4</v>
      </c>
      <c r="K10" s="10">
        <f t="shared" si="1"/>
        <v>22.2</v>
      </c>
      <c r="L10" s="11">
        <f t="shared" si="2"/>
        <v>3</v>
      </c>
      <c r="M10" s="12">
        <f t="shared" si="3"/>
        <v>23.7</v>
      </c>
    </row>
    <row r="11" spans="1:13" ht="12.75">
      <c r="A11" s="23">
        <v>549</v>
      </c>
      <c r="B11" s="24" t="s">
        <v>134</v>
      </c>
      <c r="C11" s="24" t="s">
        <v>51</v>
      </c>
      <c r="D11" s="9">
        <f t="shared" si="0"/>
        <v>19</v>
      </c>
      <c r="E11" s="45">
        <v>2</v>
      </c>
      <c r="F11" s="46">
        <v>8</v>
      </c>
      <c r="G11" s="46">
        <v>7.7</v>
      </c>
      <c r="H11" s="46">
        <v>7.3</v>
      </c>
      <c r="I11" s="46">
        <v>7.5</v>
      </c>
      <c r="J11" s="46">
        <v>7.5</v>
      </c>
      <c r="K11" s="10">
        <f t="shared" si="1"/>
        <v>22.7</v>
      </c>
      <c r="L11" s="11">
        <f t="shared" si="2"/>
        <v>3</v>
      </c>
      <c r="M11" s="12">
        <f t="shared" si="3"/>
        <v>24.7</v>
      </c>
    </row>
    <row r="12" spans="1:14" ht="12.75">
      <c r="A12" s="23">
        <v>550</v>
      </c>
      <c r="B12" s="24" t="s">
        <v>135</v>
      </c>
      <c r="C12" s="24" t="s">
        <v>101</v>
      </c>
      <c r="D12" s="9">
        <f t="shared" si="0"/>
        <v>15</v>
      </c>
      <c r="E12" s="45">
        <v>2.2</v>
      </c>
      <c r="F12" s="46">
        <v>7.9</v>
      </c>
      <c r="G12" s="46">
        <v>7.7</v>
      </c>
      <c r="H12" s="46">
        <v>7.7</v>
      </c>
      <c r="I12" s="46">
        <v>7.8</v>
      </c>
      <c r="J12" s="46">
        <v>7.9</v>
      </c>
      <c r="K12" s="10">
        <f t="shared" si="1"/>
        <v>23.4</v>
      </c>
      <c r="L12" s="11">
        <f t="shared" si="2"/>
        <v>3</v>
      </c>
      <c r="M12" s="12">
        <f t="shared" si="3"/>
        <v>25.599999999999994</v>
      </c>
      <c r="N12" s="47"/>
    </row>
    <row r="13" spans="1:13" ht="12.75">
      <c r="A13" s="23">
        <v>551</v>
      </c>
      <c r="B13" s="24" t="s">
        <v>136</v>
      </c>
      <c r="C13" s="24" t="s">
        <v>18</v>
      </c>
      <c r="D13" s="9">
        <f t="shared" si="0"/>
        <v>23</v>
      </c>
      <c r="E13" s="45">
        <v>1.6</v>
      </c>
      <c r="F13" s="46">
        <v>7.4</v>
      </c>
      <c r="G13" s="46">
        <v>7</v>
      </c>
      <c r="H13" s="46">
        <v>6.9</v>
      </c>
      <c r="I13" s="46">
        <v>7.2</v>
      </c>
      <c r="J13" s="46">
        <v>7.2</v>
      </c>
      <c r="K13" s="10">
        <f t="shared" si="1"/>
        <v>21.400000000000002</v>
      </c>
      <c r="L13" s="11">
        <f t="shared" si="2"/>
        <v>3</v>
      </c>
      <c r="M13" s="12">
        <f t="shared" si="3"/>
        <v>23.000000000000004</v>
      </c>
    </row>
    <row r="14" spans="1:13" ht="12.75">
      <c r="A14" s="23">
        <v>552</v>
      </c>
      <c r="B14" s="24" t="s">
        <v>88</v>
      </c>
      <c r="C14" s="24" t="s">
        <v>75</v>
      </c>
      <c r="D14" s="9">
        <f t="shared" si="0"/>
        <v>13</v>
      </c>
      <c r="E14" s="45">
        <v>2.7</v>
      </c>
      <c r="F14" s="46">
        <v>8.1</v>
      </c>
      <c r="G14" s="46">
        <v>7.8</v>
      </c>
      <c r="H14" s="46">
        <v>7.7</v>
      </c>
      <c r="I14" s="46">
        <v>7.8</v>
      </c>
      <c r="J14" s="46">
        <v>7.8</v>
      </c>
      <c r="K14" s="10">
        <f>SUM(F14:J14)-(MAX(F14:J14)+MIN(F14:J14))</f>
        <v>23.399999999999995</v>
      </c>
      <c r="L14" s="11">
        <f>COUNT(F14:J14)-2</f>
        <v>3</v>
      </c>
      <c r="M14" s="12">
        <f>SUM(K14*3)/L14+E14</f>
        <v>26.099999999999994</v>
      </c>
    </row>
    <row r="15" spans="1:13" ht="12.75">
      <c r="A15" s="23">
        <v>553</v>
      </c>
      <c r="B15" s="24" t="s">
        <v>137</v>
      </c>
      <c r="C15" s="24" t="s">
        <v>131</v>
      </c>
      <c r="D15" s="9">
        <f t="shared" si="0"/>
        <v>2</v>
      </c>
      <c r="E15" s="45">
        <v>4.3</v>
      </c>
      <c r="F15" s="46">
        <v>8.5</v>
      </c>
      <c r="G15" s="46">
        <v>8.4</v>
      </c>
      <c r="H15" s="46">
        <v>8.3</v>
      </c>
      <c r="I15" s="46">
        <v>8.3</v>
      </c>
      <c r="J15" s="46">
        <v>8.3</v>
      </c>
      <c r="K15" s="10">
        <f>SUM(F15:J15)-(MAX(F15:J15)+MIN(F15:J15))</f>
        <v>24.999999999999996</v>
      </c>
      <c r="L15" s="11">
        <f>COUNT(F15:J15)-2</f>
        <v>3</v>
      </c>
      <c r="M15" s="12">
        <f>SUM(K15*3)/L15+E15</f>
        <v>29.299999999999997</v>
      </c>
    </row>
    <row r="16" spans="1:13" ht="12.75">
      <c r="A16" s="23">
        <v>554</v>
      </c>
      <c r="B16" s="24" t="s">
        <v>50</v>
      </c>
      <c r="C16" s="24" t="s">
        <v>51</v>
      </c>
      <c r="D16" s="9">
        <f t="shared" si="0"/>
        <v>4</v>
      </c>
      <c r="E16" s="45">
        <v>3.9</v>
      </c>
      <c r="F16" s="46">
        <v>8.3</v>
      </c>
      <c r="G16" s="46">
        <v>8.4</v>
      </c>
      <c r="H16" s="46">
        <v>8.4</v>
      </c>
      <c r="I16" s="46">
        <v>8.3</v>
      </c>
      <c r="J16" s="46">
        <v>8.5</v>
      </c>
      <c r="K16" s="10">
        <f>SUM(F16:J16)-(MAX(F16:J16)+MIN(F16:J16))</f>
        <v>25.100000000000005</v>
      </c>
      <c r="L16" s="11">
        <f>COUNT(F16:J16)-2</f>
        <v>3</v>
      </c>
      <c r="M16" s="12">
        <f>SUM(K16*3)/L16+E16</f>
        <v>29.000000000000004</v>
      </c>
    </row>
    <row r="17" spans="1:13" ht="12.75">
      <c r="A17" s="23">
        <v>555</v>
      </c>
      <c r="B17" s="24" t="s">
        <v>138</v>
      </c>
      <c r="C17" s="24" t="s">
        <v>13</v>
      </c>
      <c r="D17" s="9">
        <f t="shared" si="0"/>
        <v>3</v>
      </c>
      <c r="E17" s="45">
        <v>4.1</v>
      </c>
      <c r="F17" s="46">
        <v>8.4</v>
      </c>
      <c r="G17" s="46">
        <v>8.2</v>
      </c>
      <c r="H17" s="46">
        <v>8.3</v>
      </c>
      <c r="I17" s="46">
        <v>8.4</v>
      </c>
      <c r="J17" s="46">
        <v>8.5</v>
      </c>
      <c r="K17" s="10">
        <f t="shared" si="1"/>
        <v>25.100000000000005</v>
      </c>
      <c r="L17" s="11">
        <f t="shared" si="2"/>
        <v>3</v>
      </c>
      <c r="M17" s="12">
        <f t="shared" si="3"/>
        <v>29.200000000000003</v>
      </c>
    </row>
    <row r="18" spans="1:14" ht="12.75">
      <c r="A18" s="23">
        <v>556</v>
      </c>
      <c r="B18" s="24" t="s">
        <v>93</v>
      </c>
      <c r="C18" s="24" t="s">
        <v>11</v>
      </c>
      <c r="D18" s="9">
        <f t="shared" si="0"/>
        <v>6</v>
      </c>
      <c r="E18" s="45">
        <v>3.2</v>
      </c>
      <c r="F18" s="46">
        <v>8.3</v>
      </c>
      <c r="G18" s="46">
        <v>8.2</v>
      </c>
      <c r="H18" s="46">
        <v>7.9</v>
      </c>
      <c r="I18" s="46">
        <v>8.1</v>
      </c>
      <c r="J18" s="46">
        <v>7.9</v>
      </c>
      <c r="K18" s="10">
        <f aca="true" t="shared" si="4" ref="K18:K23">SUM(F18:J18)-(MAX(F18:J18)+MIN(F18:J18))</f>
        <v>24.199999999999996</v>
      </c>
      <c r="L18" s="11">
        <f aca="true" t="shared" si="5" ref="L18:L23">COUNT(F18:J18)-2</f>
        <v>3</v>
      </c>
      <c r="M18" s="12">
        <f aca="true" t="shared" si="6" ref="M18:M23">SUM(K18*3)/L18+E18</f>
        <v>27.4</v>
      </c>
      <c r="N18" s="47"/>
    </row>
    <row r="19" spans="1:13" ht="12.75">
      <c r="A19" s="23">
        <v>557</v>
      </c>
      <c r="B19" s="24" t="s">
        <v>90</v>
      </c>
      <c r="C19" s="24" t="s">
        <v>75</v>
      </c>
      <c r="D19" s="9">
        <f t="shared" si="0"/>
        <v>18</v>
      </c>
      <c r="E19" s="45">
        <v>2.7</v>
      </c>
      <c r="F19" s="46">
        <v>7.5</v>
      </c>
      <c r="G19" s="46">
        <v>7.7</v>
      </c>
      <c r="H19" s="46">
        <v>7.4</v>
      </c>
      <c r="I19" s="46">
        <v>7.5</v>
      </c>
      <c r="J19" s="46">
        <v>7.4</v>
      </c>
      <c r="K19" s="10">
        <f t="shared" si="4"/>
        <v>22.4</v>
      </c>
      <c r="L19" s="11">
        <f t="shared" si="5"/>
        <v>3</v>
      </c>
      <c r="M19" s="12">
        <f t="shared" si="6"/>
        <v>25.099999999999994</v>
      </c>
    </row>
    <row r="20" spans="1:13" ht="12.75">
      <c r="A20" s="23">
        <v>558</v>
      </c>
      <c r="B20" s="24" t="s">
        <v>139</v>
      </c>
      <c r="C20" s="24" t="s">
        <v>101</v>
      </c>
      <c r="D20" s="9">
        <f t="shared" si="0"/>
        <v>9</v>
      </c>
      <c r="E20" s="45">
        <v>2.5</v>
      </c>
      <c r="F20" s="46">
        <v>8.3</v>
      </c>
      <c r="G20" s="46">
        <v>8.1</v>
      </c>
      <c r="H20" s="46">
        <v>8</v>
      </c>
      <c r="I20" s="46">
        <v>8.1</v>
      </c>
      <c r="J20" s="46">
        <v>7.5</v>
      </c>
      <c r="K20" s="10">
        <f t="shared" si="4"/>
        <v>24.2</v>
      </c>
      <c r="L20" s="11">
        <f t="shared" si="5"/>
        <v>3</v>
      </c>
      <c r="M20" s="12">
        <f t="shared" si="6"/>
        <v>26.7</v>
      </c>
    </row>
    <row r="21" spans="1:13" ht="12.75">
      <c r="A21" s="23">
        <v>559</v>
      </c>
      <c r="B21" s="24" t="s">
        <v>86</v>
      </c>
      <c r="C21" s="24" t="s">
        <v>75</v>
      </c>
      <c r="D21" s="9">
        <f t="shared" si="0"/>
        <v>7</v>
      </c>
      <c r="E21" s="45">
        <v>2.9</v>
      </c>
      <c r="F21" s="46">
        <v>8.2</v>
      </c>
      <c r="G21" s="46">
        <v>8</v>
      </c>
      <c r="H21" s="46">
        <v>7.7</v>
      </c>
      <c r="I21" s="46">
        <v>8</v>
      </c>
      <c r="J21" s="46">
        <v>8.1</v>
      </c>
      <c r="K21" s="10">
        <f t="shared" si="4"/>
        <v>24.1</v>
      </c>
      <c r="L21" s="11">
        <f t="shared" si="5"/>
        <v>3</v>
      </c>
      <c r="M21" s="12">
        <f t="shared" si="6"/>
        <v>27.000000000000004</v>
      </c>
    </row>
    <row r="22" spans="1:13" ht="12.75">
      <c r="A22" s="23">
        <v>560</v>
      </c>
      <c r="B22" s="24" t="s">
        <v>15</v>
      </c>
      <c r="C22" s="24" t="s">
        <v>16</v>
      </c>
      <c r="D22" s="9">
        <f t="shared" si="0"/>
        <v>21</v>
      </c>
      <c r="E22" s="45">
        <v>1.9</v>
      </c>
      <c r="F22" s="46">
        <v>7.4</v>
      </c>
      <c r="G22" s="46">
        <v>7.6</v>
      </c>
      <c r="H22" s="46">
        <v>7.7</v>
      </c>
      <c r="I22" s="46">
        <v>7.4</v>
      </c>
      <c r="J22" s="46">
        <v>7.6</v>
      </c>
      <c r="K22" s="10">
        <f t="shared" si="4"/>
        <v>22.6</v>
      </c>
      <c r="L22" s="11">
        <f t="shared" si="5"/>
        <v>3</v>
      </c>
      <c r="M22" s="12">
        <f t="shared" si="6"/>
        <v>24.500000000000004</v>
      </c>
    </row>
    <row r="23" spans="1:13" ht="12.75">
      <c r="A23" s="23">
        <v>561</v>
      </c>
      <c r="B23" s="24" t="s">
        <v>87</v>
      </c>
      <c r="C23" s="24" t="s">
        <v>75</v>
      </c>
      <c r="D23" s="9">
        <f t="shared" si="0"/>
        <v>16</v>
      </c>
      <c r="E23" s="45">
        <v>2.4</v>
      </c>
      <c r="F23" s="46">
        <v>8</v>
      </c>
      <c r="G23" s="46">
        <v>7.6</v>
      </c>
      <c r="H23" s="46">
        <v>7.4</v>
      </c>
      <c r="I23" s="46">
        <v>7.7</v>
      </c>
      <c r="J23" s="46">
        <v>7.6</v>
      </c>
      <c r="K23" s="10">
        <f t="shared" si="4"/>
        <v>22.9</v>
      </c>
      <c r="L23" s="11">
        <f t="shared" si="5"/>
        <v>3</v>
      </c>
      <c r="M23" s="12">
        <f t="shared" si="6"/>
        <v>25.299999999999994</v>
      </c>
    </row>
    <row r="24" spans="1:13" ht="12.75">
      <c r="A24" s="21">
        <v>562</v>
      </c>
      <c r="B24" s="24" t="s">
        <v>45</v>
      </c>
      <c r="C24" s="24" t="s">
        <v>48</v>
      </c>
      <c r="D24" s="9">
        <f t="shared" si="0"/>
        <v>17</v>
      </c>
      <c r="E24" s="45">
        <v>1.9</v>
      </c>
      <c r="F24" s="46">
        <v>7.5</v>
      </c>
      <c r="G24" s="46">
        <v>7.9</v>
      </c>
      <c r="H24" s="46">
        <v>7.8</v>
      </c>
      <c r="I24" s="46">
        <v>7.7</v>
      </c>
      <c r="J24" s="46">
        <v>7.8</v>
      </c>
      <c r="K24" s="10">
        <f>SUM(F24:J24)-(MAX(F24:J24)+MIN(F24:J24))</f>
        <v>23.299999999999997</v>
      </c>
      <c r="L24" s="11">
        <f>COUNT(F24:J24)-2</f>
        <v>3</v>
      </c>
      <c r="M24" s="12">
        <f>SUM(K24*3)/L24+E24</f>
        <v>25.199999999999996</v>
      </c>
    </row>
    <row r="25" spans="1:13" ht="12.75">
      <c r="A25" s="21">
        <v>519</v>
      </c>
      <c r="B25" s="24" t="s">
        <v>55</v>
      </c>
      <c r="C25" s="24" t="s">
        <v>51</v>
      </c>
      <c r="D25" s="9">
        <f>RANK(M25,M$3:M$25,0)</f>
        <v>10</v>
      </c>
      <c r="E25" s="45">
        <v>2.8</v>
      </c>
      <c r="F25" s="46">
        <v>7.9</v>
      </c>
      <c r="G25" s="46">
        <v>8</v>
      </c>
      <c r="H25" s="46">
        <v>8.1</v>
      </c>
      <c r="I25" s="46">
        <v>8</v>
      </c>
      <c r="J25" s="46">
        <v>7.9</v>
      </c>
      <c r="K25" s="10">
        <f>SUM(F25:J25)-(MAX(F25:J25)+MIN(F25:J25))</f>
        <v>23.9</v>
      </c>
      <c r="L25" s="11">
        <f>COUNT(F25:J25)-2</f>
        <v>3</v>
      </c>
      <c r="M25" s="12">
        <f>SUM(K25*3)/L25+E25</f>
        <v>26.699999999999996</v>
      </c>
    </row>
    <row r="26" spans="1:13" ht="12.75">
      <c r="A26" s="93"/>
      <c r="B26" s="93"/>
      <c r="C26" s="93"/>
      <c r="D26" s="87"/>
      <c r="E26" s="88"/>
      <c r="F26" s="89"/>
      <c r="G26" s="89"/>
      <c r="H26" s="89"/>
      <c r="I26" s="89"/>
      <c r="J26" s="89"/>
      <c r="K26" s="90"/>
      <c r="L26" s="91"/>
      <c r="M26" s="92"/>
    </row>
    <row r="27" ht="12.75">
      <c r="B27" s="13"/>
    </row>
    <row r="28" spans="1:14" ht="38.25">
      <c r="A28" s="1" t="s">
        <v>0</v>
      </c>
      <c r="B28" s="2" t="s">
        <v>162</v>
      </c>
      <c r="C28" s="1" t="s">
        <v>1</v>
      </c>
      <c r="D28" s="3" t="s">
        <v>2</v>
      </c>
      <c r="E28" s="4" t="s">
        <v>3</v>
      </c>
      <c r="F28" s="5" t="s">
        <v>4</v>
      </c>
      <c r="G28" s="5" t="s">
        <v>5</v>
      </c>
      <c r="H28" s="5" t="s">
        <v>6</v>
      </c>
      <c r="I28" s="5" t="s">
        <v>7</v>
      </c>
      <c r="J28" s="5" t="s">
        <v>8</v>
      </c>
      <c r="K28" s="6" t="s">
        <v>9</v>
      </c>
      <c r="L28" s="6"/>
      <c r="M28" s="3" t="s">
        <v>10</v>
      </c>
      <c r="N28" s="14" t="s">
        <v>9</v>
      </c>
    </row>
    <row r="29" spans="1:14" ht="12.75">
      <c r="A29" s="7">
        <f aca="true" t="shared" si="7" ref="A29:C32">+A3</f>
        <v>540</v>
      </c>
      <c r="B29" s="7" t="str">
        <f t="shared" si="7"/>
        <v>Kara Heaton</v>
      </c>
      <c r="C29" s="7" t="str">
        <f t="shared" si="7"/>
        <v>Warrington</v>
      </c>
      <c r="D29" s="9">
        <f aca="true" t="shared" si="8" ref="D29:D50">RANK(N29,N$29:N$51,0)</f>
        <v>16</v>
      </c>
      <c r="E29" s="45">
        <v>1.4</v>
      </c>
      <c r="F29" s="46">
        <v>7.3</v>
      </c>
      <c r="G29" s="46">
        <v>7.4</v>
      </c>
      <c r="H29" s="46">
        <v>7.1</v>
      </c>
      <c r="I29" s="46">
        <v>7.5</v>
      </c>
      <c r="J29" s="46">
        <v>7.6</v>
      </c>
      <c r="K29" s="10">
        <f aca="true" t="shared" si="9" ref="K29:K39">SUM(F29:J29)-(MAX(F29:J29)+MIN(F29:J29))</f>
        <v>22.2</v>
      </c>
      <c r="L29" s="11">
        <f aca="true" t="shared" si="10" ref="L29:L39">COUNT(F29:J29)-2</f>
        <v>3</v>
      </c>
      <c r="M29" s="12">
        <f aca="true" t="shared" si="11" ref="M29:M39">SUM(K29*3)/L29+E29</f>
        <v>23.599999999999998</v>
      </c>
      <c r="N29" s="15">
        <f aca="true" t="shared" si="12" ref="N29:N51">M3+M29</f>
        <v>50.3</v>
      </c>
    </row>
    <row r="30" spans="1:14" ht="12.75">
      <c r="A30" s="7">
        <f t="shared" si="7"/>
        <v>541</v>
      </c>
      <c r="B30" s="7" t="str">
        <f t="shared" si="7"/>
        <v>Natasha Nolan</v>
      </c>
      <c r="C30" s="7" t="str">
        <f t="shared" si="7"/>
        <v>Millenium</v>
      </c>
      <c r="D30" s="9">
        <f t="shared" si="8"/>
        <v>9</v>
      </c>
      <c r="E30" s="45">
        <v>2.3</v>
      </c>
      <c r="F30" s="46">
        <v>7.4</v>
      </c>
      <c r="G30" s="46">
        <v>6.9</v>
      </c>
      <c r="H30" s="46">
        <v>7</v>
      </c>
      <c r="I30" s="46">
        <v>7.2</v>
      </c>
      <c r="J30" s="46">
        <v>6.9</v>
      </c>
      <c r="K30" s="10">
        <f t="shared" si="9"/>
        <v>21.099999999999998</v>
      </c>
      <c r="L30" s="11">
        <f t="shared" si="10"/>
        <v>3</v>
      </c>
      <c r="M30" s="12">
        <f t="shared" si="11"/>
        <v>23.4</v>
      </c>
      <c r="N30" s="15">
        <f t="shared" si="12"/>
        <v>52.300000000000004</v>
      </c>
    </row>
    <row r="31" spans="1:14" ht="12.75">
      <c r="A31" s="7">
        <f t="shared" si="7"/>
        <v>542</v>
      </c>
      <c r="B31" s="7" t="str">
        <f t="shared" si="7"/>
        <v>Jade Lloyd</v>
      </c>
      <c r="C31" s="7" t="str">
        <f t="shared" si="7"/>
        <v>Andover</v>
      </c>
      <c r="D31" s="9">
        <f t="shared" si="8"/>
        <v>12</v>
      </c>
      <c r="E31" s="45">
        <v>1.9</v>
      </c>
      <c r="F31" s="46">
        <v>7.7</v>
      </c>
      <c r="G31" s="46">
        <v>7.7</v>
      </c>
      <c r="H31" s="46">
        <v>7.6</v>
      </c>
      <c r="I31" s="46">
        <v>7.8</v>
      </c>
      <c r="J31" s="46">
        <v>7.9</v>
      </c>
      <c r="K31" s="10">
        <f t="shared" si="9"/>
        <v>23.200000000000003</v>
      </c>
      <c r="L31" s="11">
        <f t="shared" si="10"/>
        <v>3</v>
      </c>
      <c r="M31" s="12">
        <f t="shared" si="11"/>
        <v>25.1</v>
      </c>
      <c r="N31" s="15">
        <f t="shared" si="12"/>
        <v>51.1</v>
      </c>
    </row>
    <row r="32" spans="1:14" ht="12.75">
      <c r="A32" s="7">
        <f t="shared" si="7"/>
        <v>543</v>
      </c>
      <c r="B32" s="7" t="str">
        <f t="shared" si="7"/>
        <v>Holly Hamilton</v>
      </c>
      <c r="C32" s="7" t="str">
        <f t="shared" si="7"/>
        <v>Deerness</v>
      </c>
      <c r="D32" s="9">
        <f t="shared" si="8"/>
        <v>19</v>
      </c>
      <c r="E32" s="45">
        <v>2.3</v>
      </c>
      <c r="F32" s="46">
        <v>7.7</v>
      </c>
      <c r="G32" s="46">
        <v>7.2</v>
      </c>
      <c r="H32" s="46">
        <v>7.2</v>
      </c>
      <c r="I32" s="46">
        <v>7.5</v>
      </c>
      <c r="J32" s="46">
        <v>7.5</v>
      </c>
      <c r="K32" s="10">
        <f t="shared" si="9"/>
        <v>22.200000000000003</v>
      </c>
      <c r="L32" s="11">
        <f t="shared" si="10"/>
        <v>3</v>
      </c>
      <c r="M32" s="12">
        <f t="shared" si="11"/>
        <v>24.500000000000004</v>
      </c>
      <c r="N32" s="15">
        <f t="shared" si="12"/>
        <v>49.1</v>
      </c>
    </row>
    <row r="33" spans="1:14" ht="12.75">
      <c r="A33" s="7">
        <f aca="true" t="shared" si="13" ref="A33:C51">+A7</f>
        <v>545</v>
      </c>
      <c r="B33" s="7" t="str">
        <f t="shared" si="13"/>
        <v>Matilda Hamilton</v>
      </c>
      <c r="C33" s="7" t="str">
        <f t="shared" si="13"/>
        <v>Deerness</v>
      </c>
      <c r="D33" s="9">
        <f t="shared" si="8"/>
        <v>8</v>
      </c>
      <c r="E33" s="45">
        <v>2.7</v>
      </c>
      <c r="F33" s="46">
        <v>8.1</v>
      </c>
      <c r="G33" s="46">
        <v>7.8</v>
      </c>
      <c r="H33" s="46">
        <v>7.5</v>
      </c>
      <c r="I33" s="46">
        <v>7.7</v>
      </c>
      <c r="J33" s="46">
        <v>7.9</v>
      </c>
      <c r="K33" s="10">
        <f t="shared" si="9"/>
        <v>23.4</v>
      </c>
      <c r="L33" s="11">
        <f t="shared" si="10"/>
        <v>3</v>
      </c>
      <c r="M33" s="12">
        <f t="shared" si="11"/>
        <v>26.099999999999994</v>
      </c>
      <c r="N33" s="15">
        <f t="shared" si="12"/>
        <v>52.39999999999999</v>
      </c>
    </row>
    <row r="34" spans="1:14" ht="12.75">
      <c r="A34" s="7">
        <f t="shared" si="13"/>
        <v>546</v>
      </c>
      <c r="B34" s="7" t="str">
        <f t="shared" si="13"/>
        <v>Lucie Colebeck</v>
      </c>
      <c r="C34" s="7" t="str">
        <f t="shared" si="13"/>
        <v>Pinewood</v>
      </c>
      <c r="D34" s="9">
        <f t="shared" si="8"/>
        <v>1</v>
      </c>
      <c r="E34" s="45">
        <v>4.5</v>
      </c>
      <c r="F34" s="46">
        <v>8.7</v>
      </c>
      <c r="G34" s="46">
        <v>8.6</v>
      </c>
      <c r="H34" s="46">
        <v>8.6</v>
      </c>
      <c r="I34" s="46">
        <v>8.7</v>
      </c>
      <c r="J34" s="46">
        <v>8.6</v>
      </c>
      <c r="K34" s="10">
        <f t="shared" si="9"/>
        <v>25.9</v>
      </c>
      <c r="L34" s="11">
        <f t="shared" si="10"/>
        <v>3</v>
      </c>
      <c r="M34" s="12">
        <f t="shared" si="11"/>
        <v>30.399999999999995</v>
      </c>
      <c r="N34" s="15">
        <f t="shared" si="12"/>
        <v>61.3</v>
      </c>
    </row>
    <row r="35" spans="1:14" ht="12.75">
      <c r="A35" s="7">
        <f t="shared" si="13"/>
        <v>547</v>
      </c>
      <c r="B35" s="7" t="str">
        <f t="shared" si="13"/>
        <v>Rebecca Henshall</v>
      </c>
      <c r="C35" s="7" t="str">
        <f t="shared" si="13"/>
        <v>Deerness</v>
      </c>
      <c r="D35" s="9">
        <f t="shared" si="8"/>
        <v>10</v>
      </c>
      <c r="E35" s="45">
        <v>2.4</v>
      </c>
      <c r="F35" s="46">
        <v>8</v>
      </c>
      <c r="G35" s="46">
        <v>7.7</v>
      </c>
      <c r="H35" s="46">
        <v>7.4</v>
      </c>
      <c r="I35" s="46">
        <v>7.8</v>
      </c>
      <c r="J35" s="46">
        <v>7.8</v>
      </c>
      <c r="K35" s="10">
        <f t="shared" si="9"/>
        <v>23.300000000000004</v>
      </c>
      <c r="L35" s="11">
        <f t="shared" si="10"/>
        <v>3</v>
      </c>
      <c r="M35" s="12">
        <f t="shared" si="11"/>
        <v>25.7</v>
      </c>
      <c r="N35" s="15">
        <f t="shared" si="12"/>
        <v>52.099999999999994</v>
      </c>
    </row>
    <row r="36" spans="1:14" ht="12.75">
      <c r="A36" s="7">
        <f t="shared" si="13"/>
        <v>548</v>
      </c>
      <c r="B36" s="7" t="str">
        <f t="shared" si="13"/>
        <v>Orla McKenna</v>
      </c>
      <c r="C36" s="7" t="str">
        <f t="shared" si="13"/>
        <v>Millenium</v>
      </c>
      <c r="D36" s="9">
        <f t="shared" si="8"/>
        <v>23</v>
      </c>
      <c r="E36" s="45">
        <v>2.7</v>
      </c>
      <c r="F36" s="46">
        <v>6.2</v>
      </c>
      <c r="G36" s="46">
        <v>6.7</v>
      </c>
      <c r="H36" s="46">
        <v>6.9</v>
      </c>
      <c r="I36" s="46">
        <v>6.8</v>
      </c>
      <c r="J36" s="46">
        <v>6.7</v>
      </c>
      <c r="K36" s="10">
        <f t="shared" si="9"/>
        <v>20.200000000000003</v>
      </c>
      <c r="L36" s="11">
        <f t="shared" si="10"/>
        <v>3</v>
      </c>
      <c r="M36" s="12">
        <f t="shared" si="11"/>
        <v>22.900000000000002</v>
      </c>
      <c r="N36" s="15">
        <f t="shared" si="12"/>
        <v>46.6</v>
      </c>
    </row>
    <row r="37" spans="1:14" ht="12.75">
      <c r="A37" s="7">
        <f t="shared" si="13"/>
        <v>549</v>
      </c>
      <c r="B37" s="7" t="str">
        <f t="shared" si="13"/>
        <v>Michelle Harris</v>
      </c>
      <c r="C37" s="7" t="str">
        <f t="shared" si="13"/>
        <v>Derby City</v>
      </c>
      <c r="D37" s="9">
        <f t="shared" si="8"/>
        <v>17</v>
      </c>
      <c r="E37" s="45">
        <v>2</v>
      </c>
      <c r="F37" s="46">
        <v>7.9</v>
      </c>
      <c r="G37" s="46">
        <v>7.9</v>
      </c>
      <c r="H37" s="46">
        <v>7.3</v>
      </c>
      <c r="I37" s="46">
        <v>7.6</v>
      </c>
      <c r="J37" s="46">
        <v>7.7</v>
      </c>
      <c r="K37" s="10">
        <f t="shared" si="9"/>
        <v>23.200000000000006</v>
      </c>
      <c r="L37" s="11">
        <f t="shared" si="10"/>
        <v>3</v>
      </c>
      <c r="M37" s="12">
        <f t="shared" si="11"/>
        <v>25.200000000000006</v>
      </c>
      <c r="N37" s="15">
        <f t="shared" si="12"/>
        <v>49.900000000000006</v>
      </c>
    </row>
    <row r="38" spans="1:15" ht="12.75">
      <c r="A38" s="7">
        <f t="shared" si="13"/>
        <v>550</v>
      </c>
      <c r="B38" s="7" t="str">
        <f t="shared" si="13"/>
        <v>Jemma Evenette</v>
      </c>
      <c r="C38" s="7" t="str">
        <f t="shared" si="13"/>
        <v>City of Leeds</v>
      </c>
      <c r="D38" s="9">
        <f t="shared" si="8"/>
        <v>11</v>
      </c>
      <c r="E38" s="45">
        <v>2.5</v>
      </c>
      <c r="F38" s="46">
        <v>8</v>
      </c>
      <c r="G38" s="46">
        <v>8</v>
      </c>
      <c r="H38" s="46">
        <v>7.7</v>
      </c>
      <c r="I38" s="46">
        <v>7.7</v>
      </c>
      <c r="J38" s="46">
        <v>7.7</v>
      </c>
      <c r="K38" s="10">
        <f t="shared" si="9"/>
        <v>23.400000000000002</v>
      </c>
      <c r="L38" s="11">
        <f t="shared" si="10"/>
        <v>3</v>
      </c>
      <c r="M38" s="12">
        <f t="shared" si="11"/>
        <v>25.900000000000002</v>
      </c>
      <c r="N38" s="15">
        <f t="shared" si="12"/>
        <v>51.5</v>
      </c>
      <c r="O38" s="47"/>
    </row>
    <row r="39" spans="1:14" ht="12.75">
      <c r="A39" s="7">
        <f t="shared" si="13"/>
        <v>551</v>
      </c>
      <c r="B39" s="7" t="str">
        <f t="shared" si="13"/>
        <v>Laura Seeling</v>
      </c>
      <c r="C39" s="7" t="str">
        <f t="shared" si="13"/>
        <v>Andover</v>
      </c>
      <c r="D39" s="9">
        <f t="shared" si="8"/>
        <v>20</v>
      </c>
      <c r="E39" s="45">
        <v>2.2</v>
      </c>
      <c r="F39" s="46">
        <v>8</v>
      </c>
      <c r="G39" s="46">
        <v>7.5</v>
      </c>
      <c r="H39" s="46">
        <v>7.2</v>
      </c>
      <c r="I39" s="46">
        <v>7.5</v>
      </c>
      <c r="J39" s="46">
        <v>7.5</v>
      </c>
      <c r="K39" s="10">
        <f t="shared" si="9"/>
        <v>22.500000000000004</v>
      </c>
      <c r="L39" s="11">
        <f t="shared" si="10"/>
        <v>3</v>
      </c>
      <c r="M39" s="12">
        <f t="shared" si="11"/>
        <v>24.700000000000003</v>
      </c>
      <c r="N39" s="15">
        <f t="shared" si="12"/>
        <v>47.7</v>
      </c>
    </row>
    <row r="40" spans="1:14" ht="12.75">
      <c r="A40" s="7">
        <f t="shared" si="13"/>
        <v>552</v>
      </c>
      <c r="B40" s="7" t="str">
        <f t="shared" si="13"/>
        <v>Georgia Clayton</v>
      </c>
      <c r="C40" s="7" t="str">
        <f t="shared" si="13"/>
        <v>Deerness</v>
      </c>
      <c r="D40" s="9">
        <f t="shared" si="8"/>
        <v>15</v>
      </c>
      <c r="E40" s="45">
        <v>1.8</v>
      </c>
      <c r="F40" s="46">
        <v>7.7</v>
      </c>
      <c r="G40" s="46">
        <v>7.6</v>
      </c>
      <c r="H40" s="46">
        <v>7.7</v>
      </c>
      <c r="I40" s="46">
        <v>7.6</v>
      </c>
      <c r="J40" s="46">
        <v>8.1</v>
      </c>
      <c r="K40" s="10">
        <f aca="true" t="shared" si="14" ref="K40:K48">SUM(F40:J40)-(MAX(F40:J40)+MIN(F40:J40))</f>
        <v>23.000000000000004</v>
      </c>
      <c r="L40" s="11">
        <f aca="true" t="shared" si="15" ref="L40:L48">COUNT(F40:J40)-2</f>
        <v>3</v>
      </c>
      <c r="M40" s="12">
        <f aca="true" t="shared" si="16" ref="M40:M48">SUM(K40*3)/L40+E40</f>
        <v>24.800000000000004</v>
      </c>
      <c r="N40" s="15">
        <f t="shared" si="12"/>
        <v>50.9</v>
      </c>
    </row>
    <row r="41" spans="1:14" ht="12.75">
      <c r="A41" s="7">
        <f t="shared" si="13"/>
        <v>553</v>
      </c>
      <c r="B41" s="7" t="str">
        <f t="shared" si="13"/>
        <v>Jessica McFadden</v>
      </c>
      <c r="C41" s="7" t="str">
        <f t="shared" si="13"/>
        <v>Millenium</v>
      </c>
      <c r="D41" s="9">
        <f t="shared" si="8"/>
        <v>5</v>
      </c>
      <c r="E41" s="45">
        <v>2.7</v>
      </c>
      <c r="F41" s="46">
        <v>7.5</v>
      </c>
      <c r="G41" s="46">
        <v>7</v>
      </c>
      <c r="H41" s="46">
        <v>7.2</v>
      </c>
      <c r="I41" s="46">
        <v>7</v>
      </c>
      <c r="J41" s="46">
        <v>7.2</v>
      </c>
      <c r="K41" s="10">
        <f t="shared" si="14"/>
        <v>21.4</v>
      </c>
      <c r="L41" s="11">
        <f t="shared" si="15"/>
        <v>3</v>
      </c>
      <c r="M41" s="12">
        <f t="shared" si="16"/>
        <v>24.099999999999994</v>
      </c>
      <c r="N41" s="15">
        <f t="shared" si="12"/>
        <v>53.39999999999999</v>
      </c>
    </row>
    <row r="42" spans="1:14" ht="12.75">
      <c r="A42" s="7">
        <f t="shared" si="13"/>
        <v>554</v>
      </c>
      <c r="B42" s="7" t="str">
        <f t="shared" si="13"/>
        <v>Charlotte Caunt</v>
      </c>
      <c r="C42" s="7" t="str">
        <f t="shared" si="13"/>
        <v>Derby City</v>
      </c>
      <c r="D42" s="9">
        <f t="shared" si="8"/>
        <v>3</v>
      </c>
      <c r="E42" s="45">
        <v>3.8</v>
      </c>
      <c r="F42" s="46">
        <v>7.7</v>
      </c>
      <c r="G42" s="46">
        <v>7.8</v>
      </c>
      <c r="H42" s="46">
        <v>7.7</v>
      </c>
      <c r="I42" s="46">
        <v>7.7</v>
      </c>
      <c r="J42" s="46">
        <v>7.7</v>
      </c>
      <c r="K42" s="10">
        <f t="shared" si="14"/>
        <v>23.1</v>
      </c>
      <c r="L42" s="11">
        <f t="shared" si="15"/>
        <v>3</v>
      </c>
      <c r="M42" s="12">
        <f t="shared" si="16"/>
        <v>26.900000000000006</v>
      </c>
      <c r="N42" s="15">
        <f t="shared" si="12"/>
        <v>55.900000000000006</v>
      </c>
    </row>
    <row r="43" spans="1:14" ht="12.75">
      <c r="A43" s="7">
        <f t="shared" si="13"/>
        <v>555</v>
      </c>
      <c r="B43" s="7" t="str">
        <f t="shared" si="13"/>
        <v>Emily Marsden Payne</v>
      </c>
      <c r="C43" s="7" t="str">
        <f t="shared" si="13"/>
        <v>Pinewood</v>
      </c>
      <c r="D43" s="9">
        <f t="shared" si="8"/>
        <v>2</v>
      </c>
      <c r="E43" s="45">
        <v>2.9</v>
      </c>
      <c r="F43" s="46">
        <v>8.1</v>
      </c>
      <c r="G43" s="46">
        <v>7.8</v>
      </c>
      <c r="H43" s="46">
        <v>8.2</v>
      </c>
      <c r="I43" s="46">
        <v>8.1</v>
      </c>
      <c r="J43" s="46">
        <v>8.1</v>
      </c>
      <c r="K43" s="10">
        <f t="shared" si="14"/>
        <v>24.299999999999997</v>
      </c>
      <c r="L43" s="11">
        <f t="shared" si="15"/>
        <v>3</v>
      </c>
      <c r="M43" s="12">
        <f t="shared" si="16"/>
        <v>27.199999999999996</v>
      </c>
      <c r="N43" s="15">
        <f t="shared" si="12"/>
        <v>56.4</v>
      </c>
    </row>
    <row r="44" spans="1:15" ht="12.75">
      <c r="A44" s="7">
        <f t="shared" si="13"/>
        <v>556</v>
      </c>
      <c r="B44" s="7" t="str">
        <f t="shared" si="13"/>
        <v>Kelly Bowes</v>
      </c>
      <c r="C44" s="7" t="str">
        <f t="shared" si="13"/>
        <v>Wakefield</v>
      </c>
      <c r="D44" s="9">
        <f t="shared" si="8"/>
        <v>6</v>
      </c>
      <c r="E44" s="45">
        <v>3.1</v>
      </c>
      <c r="F44" s="46">
        <v>7.7</v>
      </c>
      <c r="G44" s="46">
        <v>7.5</v>
      </c>
      <c r="H44" s="46">
        <v>7.4</v>
      </c>
      <c r="I44" s="46">
        <v>7.6</v>
      </c>
      <c r="J44" s="46">
        <v>7.6</v>
      </c>
      <c r="K44" s="10">
        <f t="shared" si="14"/>
        <v>22.700000000000003</v>
      </c>
      <c r="L44" s="11">
        <f t="shared" si="15"/>
        <v>3</v>
      </c>
      <c r="M44" s="12">
        <f t="shared" si="16"/>
        <v>25.800000000000004</v>
      </c>
      <c r="N44" s="15">
        <f t="shared" si="12"/>
        <v>53.2</v>
      </c>
      <c r="O44" s="47"/>
    </row>
    <row r="45" spans="1:14" ht="12.75">
      <c r="A45" s="7">
        <f t="shared" si="13"/>
        <v>557</v>
      </c>
      <c r="B45" s="7" t="str">
        <f t="shared" si="13"/>
        <v>Mae Heskett</v>
      </c>
      <c r="C45" s="7" t="str">
        <f t="shared" si="13"/>
        <v>Deerness</v>
      </c>
      <c r="D45" s="9">
        <f t="shared" si="8"/>
        <v>21</v>
      </c>
      <c r="E45" s="45">
        <v>2.9</v>
      </c>
      <c r="F45" s="46">
        <v>6.5</v>
      </c>
      <c r="G45" s="46">
        <v>6.6</v>
      </c>
      <c r="H45" s="46">
        <v>6.4</v>
      </c>
      <c r="I45" s="46">
        <v>6.5</v>
      </c>
      <c r="J45" s="46">
        <v>6.4</v>
      </c>
      <c r="K45" s="10">
        <f t="shared" si="14"/>
        <v>19.4</v>
      </c>
      <c r="L45" s="11">
        <f t="shared" si="15"/>
        <v>3</v>
      </c>
      <c r="M45" s="12">
        <f t="shared" si="16"/>
        <v>22.299999999999997</v>
      </c>
      <c r="N45" s="15">
        <f t="shared" si="12"/>
        <v>47.39999999999999</v>
      </c>
    </row>
    <row r="46" spans="1:14" ht="12.75">
      <c r="A46" s="7">
        <f t="shared" si="13"/>
        <v>558</v>
      </c>
      <c r="B46" s="7" t="str">
        <f t="shared" si="13"/>
        <v>Sophie Richardson</v>
      </c>
      <c r="C46" s="7" t="str">
        <f t="shared" si="13"/>
        <v>City of Leeds</v>
      </c>
      <c r="D46" s="9">
        <f t="shared" si="8"/>
        <v>13</v>
      </c>
      <c r="E46" s="45">
        <v>1.9</v>
      </c>
      <c r="F46" s="46">
        <v>7.5</v>
      </c>
      <c r="G46" s="46">
        <v>7.2</v>
      </c>
      <c r="H46" s="46">
        <v>7.4</v>
      </c>
      <c r="I46" s="46">
        <v>7.5</v>
      </c>
      <c r="J46" s="46">
        <v>7.8</v>
      </c>
      <c r="K46" s="10">
        <f t="shared" si="14"/>
        <v>22.4</v>
      </c>
      <c r="L46" s="11">
        <f t="shared" si="15"/>
        <v>3</v>
      </c>
      <c r="M46" s="12">
        <f t="shared" si="16"/>
        <v>24.299999999999994</v>
      </c>
      <c r="N46" s="15">
        <f t="shared" si="12"/>
        <v>50.99999999999999</v>
      </c>
    </row>
    <row r="47" spans="1:14" ht="12.75">
      <c r="A47" s="7">
        <f t="shared" si="13"/>
        <v>559</v>
      </c>
      <c r="B47" s="7" t="str">
        <f t="shared" si="13"/>
        <v>Chloe Tindale</v>
      </c>
      <c r="C47" s="7" t="str">
        <f t="shared" si="13"/>
        <v>Deerness</v>
      </c>
      <c r="D47" s="9">
        <f t="shared" si="8"/>
        <v>4</v>
      </c>
      <c r="E47" s="45">
        <v>3.8</v>
      </c>
      <c r="F47" s="46">
        <v>8.3</v>
      </c>
      <c r="G47" s="46">
        <v>8</v>
      </c>
      <c r="H47" s="46">
        <v>7.9</v>
      </c>
      <c r="I47" s="46">
        <v>8.2</v>
      </c>
      <c r="J47" s="46">
        <v>7.9</v>
      </c>
      <c r="K47" s="10">
        <f t="shared" si="14"/>
        <v>24.1</v>
      </c>
      <c r="L47" s="11">
        <f t="shared" si="15"/>
        <v>3</v>
      </c>
      <c r="M47" s="12">
        <f t="shared" si="16"/>
        <v>27.900000000000006</v>
      </c>
      <c r="N47" s="15">
        <f t="shared" si="12"/>
        <v>54.900000000000006</v>
      </c>
    </row>
    <row r="48" spans="1:14" ht="12.75">
      <c r="A48" s="7">
        <f t="shared" si="13"/>
        <v>560</v>
      </c>
      <c r="B48" s="7" t="str">
        <f t="shared" si="13"/>
        <v>Sharnah Evans</v>
      </c>
      <c r="C48" s="7" t="str">
        <f t="shared" si="13"/>
        <v>Deeside</v>
      </c>
      <c r="D48" s="9">
        <f t="shared" si="8"/>
        <v>22</v>
      </c>
      <c r="E48" s="45">
        <v>2.4</v>
      </c>
      <c r="F48" s="46">
        <v>6.8</v>
      </c>
      <c r="G48" s="46">
        <v>6.5</v>
      </c>
      <c r="H48" s="46">
        <v>6.9</v>
      </c>
      <c r="I48" s="46">
        <v>6.7</v>
      </c>
      <c r="J48" s="46">
        <v>6.7</v>
      </c>
      <c r="K48" s="10">
        <f t="shared" si="14"/>
        <v>20.200000000000003</v>
      </c>
      <c r="L48" s="11">
        <f t="shared" si="15"/>
        <v>3</v>
      </c>
      <c r="M48" s="12">
        <f t="shared" si="16"/>
        <v>22.6</v>
      </c>
      <c r="N48" s="15">
        <f t="shared" si="12"/>
        <v>47.10000000000001</v>
      </c>
    </row>
    <row r="49" spans="1:14" ht="12.75">
      <c r="A49" s="7">
        <f t="shared" si="13"/>
        <v>561</v>
      </c>
      <c r="B49" s="7" t="str">
        <f t="shared" si="13"/>
        <v>Emma Pattinson</v>
      </c>
      <c r="C49" s="7" t="str">
        <f t="shared" si="13"/>
        <v>Deerness</v>
      </c>
      <c r="D49" s="9">
        <f t="shared" si="8"/>
        <v>13</v>
      </c>
      <c r="E49" s="45">
        <v>2.7</v>
      </c>
      <c r="F49" s="46">
        <v>8</v>
      </c>
      <c r="G49" s="46">
        <v>7.7</v>
      </c>
      <c r="H49" s="46">
        <v>7.6</v>
      </c>
      <c r="I49" s="46">
        <v>7.7</v>
      </c>
      <c r="J49" s="46">
        <v>7.5</v>
      </c>
      <c r="K49" s="10">
        <f>SUM(F49:J49)-(MAX(F49:J49)+MIN(F49:J49))</f>
        <v>23</v>
      </c>
      <c r="L49" s="11">
        <f>COUNT(F49:J49)-2</f>
        <v>3</v>
      </c>
      <c r="M49" s="12">
        <f>SUM(K49*3)/L49+E49</f>
        <v>25.7</v>
      </c>
      <c r="N49" s="15">
        <f t="shared" si="12"/>
        <v>50.99999999999999</v>
      </c>
    </row>
    <row r="50" spans="1:14" ht="12.75">
      <c r="A50" s="7">
        <f t="shared" si="13"/>
        <v>562</v>
      </c>
      <c r="B50" s="7" t="str">
        <f t="shared" si="13"/>
        <v>Heather Cowell</v>
      </c>
      <c r="C50" s="7" t="str">
        <f t="shared" si="13"/>
        <v>Richmond</v>
      </c>
      <c r="D50" s="9">
        <f t="shared" si="8"/>
        <v>18</v>
      </c>
      <c r="E50" s="45">
        <v>2.3</v>
      </c>
      <c r="F50" s="46">
        <v>7.8</v>
      </c>
      <c r="G50" s="46">
        <v>7.3</v>
      </c>
      <c r="H50" s="46">
        <v>7.3</v>
      </c>
      <c r="I50" s="46">
        <v>7.7</v>
      </c>
      <c r="J50" s="46">
        <v>7.4</v>
      </c>
      <c r="K50" s="10">
        <f>SUM(F50:J50)-(MAX(F50:J50)+MIN(F50:J50))</f>
        <v>22.4</v>
      </c>
      <c r="L50" s="11">
        <f>COUNT(F50:J50)-2</f>
        <v>3</v>
      </c>
      <c r="M50" s="12">
        <f>SUM(K50*3)/L50+E50</f>
        <v>24.699999999999996</v>
      </c>
      <c r="N50" s="15">
        <f t="shared" si="12"/>
        <v>49.89999999999999</v>
      </c>
    </row>
    <row r="51" spans="1:14" ht="12.75">
      <c r="A51" s="7">
        <f t="shared" si="13"/>
        <v>519</v>
      </c>
      <c r="B51" s="7" t="str">
        <f t="shared" si="13"/>
        <v>Hollie Pratt</v>
      </c>
      <c r="C51" s="7" t="str">
        <f t="shared" si="13"/>
        <v>Derby City</v>
      </c>
      <c r="D51" s="9">
        <f>RANK(N51,N$29:N$51,0)</f>
        <v>7</v>
      </c>
      <c r="E51" s="45">
        <v>2.6</v>
      </c>
      <c r="F51" s="46">
        <v>7.7</v>
      </c>
      <c r="G51" s="46">
        <v>7.5</v>
      </c>
      <c r="H51" s="46">
        <v>7.9</v>
      </c>
      <c r="I51" s="46">
        <v>7.7</v>
      </c>
      <c r="J51" s="46">
        <v>7.8</v>
      </c>
      <c r="K51" s="10">
        <f>SUM(F51:J51)-(MAX(F51:J51)+MIN(F51:J51))</f>
        <v>23.200000000000003</v>
      </c>
      <c r="L51" s="11">
        <f>COUNT(F51:J51)-2</f>
        <v>3</v>
      </c>
      <c r="M51" s="12">
        <f>SUM(K51*3)/L51+E51</f>
        <v>25.800000000000004</v>
      </c>
      <c r="N51" s="15">
        <f t="shared" si="12"/>
        <v>52.5</v>
      </c>
    </row>
    <row r="52" spans="1:13" ht="12.75">
      <c r="A52" s="71"/>
      <c r="B52" s="7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97" t="s">
        <v>182</v>
      </c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6"/>
    </row>
    <row r="54" ht="12.75">
      <c r="B54" s="13"/>
    </row>
    <row r="55" spans="1:13" ht="25.5">
      <c r="A55" s="1" t="s">
        <v>0</v>
      </c>
      <c r="B55" s="2" t="s">
        <v>183</v>
      </c>
      <c r="C55" s="1" t="s">
        <v>1</v>
      </c>
      <c r="D55" s="3" t="s">
        <v>2</v>
      </c>
      <c r="E55" s="4" t="s">
        <v>3</v>
      </c>
      <c r="F55" s="5" t="s">
        <v>4</v>
      </c>
      <c r="G55" s="5" t="s">
        <v>5</v>
      </c>
      <c r="H55" s="5" t="s">
        <v>6</v>
      </c>
      <c r="I55" s="5" t="s">
        <v>7</v>
      </c>
      <c r="J55" s="5" t="s">
        <v>8</v>
      </c>
      <c r="K55" s="6" t="s">
        <v>9</v>
      </c>
      <c r="L55" s="6"/>
      <c r="M55" s="3" t="s">
        <v>10</v>
      </c>
    </row>
    <row r="56" spans="1:13" ht="12.75">
      <c r="A56" s="7">
        <f aca="true" t="shared" si="17" ref="A56:C78">+A29</f>
        <v>540</v>
      </c>
      <c r="B56" s="8" t="str">
        <f t="shared" si="17"/>
        <v>Kara Heaton</v>
      </c>
      <c r="C56" s="8" t="str">
        <f t="shared" si="17"/>
        <v>Warrington</v>
      </c>
      <c r="D56" s="17">
        <f aca="true" t="shared" si="18" ref="D56:D77">RANK(M56,M$56:M$78,0)</f>
        <v>10</v>
      </c>
      <c r="E56" s="45"/>
      <c r="F56" s="46"/>
      <c r="G56" s="46"/>
      <c r="H56" s="46"/>
      <c r="I56" s="46"/>
      <c r="J56" s="46"/>
      <c r="K56" s="61">
        <f>SUM(F56:J56)-(MAX(F56:J56)+MIN(F56:J56))</f>
        <v>0</v>
      </c>
      <c r="L56" s="19">
        <f>COUNT(F56:J56)-2</f>
        <v>-2</v>
      </c>
      <c r="M56" s="20">
        <f>SUM(K56*3)/L56+E56</f>
        <v>0</v>
      </c>
    </row>
    <row r="57" spans="1:13" ht="12.75">
      <c r="A57" s="7">
        <f>+A30</f>
        <v>541</v>
      </c>
      <c r="B57" s="8" t="str">
        <f>+B30</f>
        <v>Natasha Nolan</v>
      </c>
      <c r="C57" s="8" t="str">
        <f>+C30</f>
        <v>Millenium</v>
      </c>
      <c r="D57" s="17">
        <f t="shared" si="18"/>
        <v>2</v>
      </c>
      <c r="E57" s="45">
        <v>4.3</v>
      </c>
      <c r="F57" s="46">
        <v>8.5</v>
      </c>
      <c r="G57" s="46">
        <v>8.4</v>
      </c>
      <c r="H57" s="46">
        <v>8.2</v>
      </c>
      <c r="I57" s="46">
        <v>8.1</v>
      </c>
      <c r="J57" s="46">
        <v>8.2</v>
      </c>
      <c r="K57" s="61">
        <f aca="true" t="shared" si="19" ref="K57:K78">SUM(F57:J57)-(MAX(F57:J57)+MIN(F57:J57))</f>
        <v>24.79999999999999</v>
      </c>
      <c r="L57" s="19">
        <f aca="true" t="shared" si="20" ref="L57:L78">COUNT(F57:J57)-2</f>
        <v>3</v>
      </c>
      <c r="M57" s="20">
        <f aca="true" t="shared" si="21" ref="M57:M78">SUM(K57*3)/L57+E57</f>
        <v>29.099999999999994</v>
      </c>
    </row>
    <row r="58" spans="1:13" ht="12.75">
      <c r="A58" s="7">
        <f t="shared" si="17"/>
        <v>542</v>
      </c>
      <c r="B58" s="8" t="str">
        <f t="shared" si="17"/>
        <v>Jade Lloyd</v>
      </c>
      <c r="C58" s="8" t="str">
        <f t="shared" si="17"/>
        <v>Andover</v>
      </c>
      <c r="D58" s="17">
        <f t="shared" si="18"/>
        <v>10</v>
      </c>
      <c r="E58" s="45"/>
      <c r="F58" s="46"/>
      <c r="G58" s="46"/>
      <c r="H58" s="46"/>
      <c r="I58" s="46"/>
      <c r="J58" s="46"/>
      <c r="K58" s="61">
        <f t="shared" si="19"/>
        <v>0</v>
      </c>
      <c r="L58" s="19">
        <f t="shared" si="20"/>
        <v>-2</v>
      </c>
      <c r="M58" s="20">
        <f t="shared" si="21"/>
        <v>0</v>
      </c>
    </row>
    <row r="59" spans="1:13" ht="12.75">
      <c r="A59" s="7">
        <f t="shared" si="17"/>
        <v>543</v>
      </c>
      <c r="B59" s="8" t="str">
        <f t="shared" si="17"/>
        <v>Holly Hamilton</v>
      </c>
      <c r="C59" s="8" t="str">
        <f t="shared" si="17"/>
        <v>Deerness</v>
      </c>
      <c r="D59" s="17">
        <f t="shared" si="18"/>
        <v>10</v>
      </c>
      <c r="E59" s="45"/>
      <c r="F59" s="46"/>
      <c r="G59" s="46"/>
      <c r="H59" s="46"/>
      <c r="I59" s="46"/>
      <c r="J59" s="46"/>
      <c r="K59" s="61">
        <f t="shared" si="19"/>
        <v>0</v>
      </c>
      <c r="L59" s="19">
        <f t="shared" si="20"/>
        <v>-2</v>
      </c>
      <c r="M59" s="20">
        <f t="shared" si="21"/>
        <v>0</v>
      </c>
    </row>
    <row r="60" spans="1:13" ht="12.75">
      <c r="A60" s="7">
        <f t="shared" si="17"/>
        <v>545</v>
      </c>
      <c r="B60" s="8" t="str">
        <f t="shared" si="17"/>
        <v>Matilda Hamilton</v>
      </c>
      <c r="C60" s="8" t="str">
        <f t="shared" si="17"/>
        <v>Deerness</v>
      </c>
      <c r="D60" s="17">
        <f t="shared" si="18"/>
        <v>8</v>
      </c>
      <c r="E60" s="45">
        <v>2.3</v>
      </c>
      <c r="F60" s="46">
        <v>8.3</v>
      </c>
      <c r="G60" s="46">
        <v>8.1</v>
      </c>
      <c r="H60" s="46">
        <v>8.1</v>
      </c>
      <c r="I60" s="46">
        <v>8.2</v>
      </c>
      <c r="J60" s="46">
        <v>8</v>
      </c>
      <c r="K60" s="61">
        <f t="shared" si="19"/>
        <v>24.400000000000002</v>
      </c>
      <c r="L60" s="19">
        <f t="shared" si="20"/>
        <v>3</v>
      </c>
      <c r="M60" s="20">
        <f t="shared" si="21"/>
        <v>26.700000000000003</v>
      </c>
    </row>
    <row r="61" spans="1:13" ht="12.75">
      <c r="A61" s="7">
        <f t="shared" si="17"/>
        <v>546</v>
      </c>
      <c r="B61" s="8" t="str">
        <f t="shared" si="17"/>
        <v>Lucie Colebeck</v>
      </c>
      <c r="C61" s="8" t="str">
        <f t="shared" si="17"/>
        <v>Pinewood</v>
      </c>
      <c r="D61" s="17">
        <f t="shared" si="18"/>
        <v>1</v>
      </c>
      <c r="E61" s="45">
        <v>4.5</v>
      </c>
      <c r="F61" s="46">
        <v>8.4</v>
      </c>
      <c r="G61" s="46">
        <v>8.5</v>
      </c>
      <c r="H61" s="46">
        <v>8.3</v>
      </c>
      <c r="I61" s="46">
        <v>8.3</v>
      </c>
      <c r="J61" s="46">
        <v>7.9</v>
      </c>
      <c r="K61" s="61">
        <f t="shared" si="19"/>
        <v>25</v>
      </c>
      <c r="L61" s="19">
        <f t="shared" si="20"/>
        <v>3</v>
      </c>
      <c r="M61" s="20">
        <f t="shared" si="21"/>
        <v>29.5</v>
      </c>
    </row>
    <row r="62" spans="1:13" ht="12.75">
      <c r="A62" s="7">
        <f t="shared" si="17"/>
        <v>547</v>
      </c>
      <c r="B62" s="8" t="str">
        <f t="shared" si="17"/>
        <v>Rebecca Henshall</v>
      </c>
      <c r="C62" s="8" t="str">
        <f t="shared" si="17"/>
        <v>Deerness</v>
      </c>
      <c r="D62" s="17">
        <f t="shared" si="18"/>
        <v>10</v>
      </c>
      <c r="E62" s="45"/>
      <c r="F62" s="46"/>
      <c r="G62" s="46"/>
      <c r="H62" s="46"/>
      <c r="I62" s="46"/>
      <c r="J62" s="46"/>
      <c r="K62" s="61">
        <f t="shared" si="19"/>
        <v>0</v>
      </c>
      <c r="L62" s="19">
        <f t="shared" si="20"/>
        <v>-2</v>
      </c>
      <c r="M62" s="20">
        <f t="shared" si="21"/>
        <v>0</v>
      </c>
    </row>
    <row r="63" spans="1:13" ht="12.75">
      <c r="A63" s="7">
        <f t="shared" si="17"/>
        <v>548</v>
      </c>
      <c r="B63" s="8" t="str">
        <f t="shared" si="17"/>
        <v>Orla McKenna</v>
      </c>
      <c r="C63" s="8" t="str">
        <f t="shared" si="17"/>
        <v>Millenium</v>
      </c>
      <c r="D63" s="17">
        <f t="shared" si="18"/>
        <v>10</v>
      </c>
      <c r="E63" s="45"/>
      <c r="F63" s="46"/>
      <c r="G63" s="46"/>
      <c r="H63" s="46"/>
      <c r="I63" s="46"/>
      <c r="J63" s="46"/>
      <c r="K63" s="61">
        <f t="shared" si="19"/>
        <v>0</v>
      </c>
      <c r="L63" s="19">
        <f t="shared" si="20"/>
        <v>-2</v>
      </c>
      <c r="M63" s="20">
        <f t="shared" si="21"/>
        <v>0</v>
      </c>
    </row>
    <row r="64" spans="1:13" ht="12.75">
      <c r="A64" s="7">
        <f t="shared" si="17"/>
        <v>549</v>
      </c>
      <c r="B64" s="8" t="str">
        <f t="shared" si="17"/>
        <v>Michelle Harris</v>
      </c>
      <c r="C64" s="8" t="str">
        <f t="shared" si="17"/>
        <v>Derby City</v>
      </c>
      <c r="D64" s="17">
        <f t="shared" si="18"/>
        <v>10</v>
      </c>
      <c r="E64" s="45"/>
      <c r="F64" s="46"/>
      <c r="G64" s="46"/>
      <c r="H64" s="46"/>
      <c r="I64" s="46"/>
      <c r="J64" s="46"/>
      <c r="K64" s="61">
        <f t="shared" si="19"/>
        <v>0</v>
      </c>
      <c r="L64" s="19">
        <f t="shared" si="20"/>
        <v>-2</v>
      </c>
      <c r="M64" s="20">
        <f t="shared" si="21"/>
        <v>0</v>
      </c>
    </row>
    <row r="65" spans="1:13" ht="12.75">
      <c r="A65" s="7">
        <f t="shared" si="17"/>
        <v>550</v>
      </c>
      <c r="B65" s="8" t="str">
        <f t="shared" si="17"/>
        <v>Jemma Evenette</v>
      </c>
      <c r="C65" s="8" t="str">
        <f t="shared" si="17"/>
        <v>City of Leeds</v>
      </c>
      <c r="D65" s="17">
        <f t="shared" si="18"/>
        <v>10</v>
      </c>
      <c r="E65" s="45"/>
      <c r="F65" s="46"/>
      <c r="G65" s="46"/>
      <c r="H65" s="46"/>
      <c r="I65" s="46"/>
      <c r="J65" s="46"/>
      <c r="K65" s="61">
        <f t="shared" si="19"/>
        <v>0</v>
      </c>
      <c r="L65" s="19">
        <f t="shared" si="20"/>
        <v>-2</v>
      </c>
      <c r="M65" s="20">
        <f t="shared" si="21"/>
        <v>0</v>
      </c>
    </row>
    <row r="66" spans="1:13" ht="12.75">
      <c r="A66" s="7">
        <f t="shared" si="17"/>
        <v>551</v>
      </c>
      <c r="B66" s="8" t="str">
        <f t="shared" si="17"/>
        <v>Laura Seeling</v>
      </c>
      <c r="C66" s="8" t="str">
        <f t="shared" si="17"/>
        <v>Andover</v>
      </c>
      <c r="D66" s="17">
        <f t="shared" si="18"/>
        <v>10</v>
      </c>
      <c r="E66" s="45"/>
      <c r="F66" s="46"/>
      <c r="G66" s="46"/>
      <c r="H66" s="46"/>
      <c r="I66" s="46"/>
      <c r="J66" s="46"/>
      <c r="K66" s="61">
        <f t="shared" si="19"/>
        <v>0</v>
      </c>
      <c r="L66" s="19">
        <f t="shared" si="20"/>
        <v>-2</v>
      </c>
      <c r="M66" s="20">
        <f t="shared" si="21"/>
        <v>0</v>
      </c>
    </row>
    <row r="67" spans="1:13" ht="12.75">
      <c r="A67" s="7">
        <f t="shared" si="17"/>
        <v>552</v>
      </c>
      <c r="B67" s="8" t="str">
        <f t="shared" si="17"/>
        <v>Georgia Clayton</v>
      </c>
      <c r="C67" s="8" t="str">
        <f t="shared" si="17"/>
        <v>Deerness</v>
      </c>
      <c r="D67" s="17">
        <f t="shared" si="18"/>
        <v>10</v>
      </c>
      <c r="E67" s="45"/>
      <c r="F67" s="46"/>
      <c r="G67" s="46"/>
      <c r="H67" s="46"/>
      <c r="I67" s="46"/>
      <c r="J67" s="46"/>
      <c r="K67" s="61">
        <f t="shared" si="19"/>
        <v>0</v>
      </c>
      <c r="L67" s="19">
        <f t="shared" si="20"/>
        <v>-2</v>
      </c>
      <c r="M67" s="20">
        <f t="shared" si="21"/>
        <v>0</v>
      </c>
    </row>
    <row r="68" spans="1:13" ht="12.75">
      <c r="A68" s="7">
        <f t="shared" si="17"/>
        <v>553</v>
      </c>
      <c r="B68" s="8" t="str">
        <f t="shared" si="17"/>
        <v>Jessica McFadden</v>
      </c>
      <c r="C68" s="8" t="str">
        <f t="shared" si="17"/>
        <v>Millenium</v>
      </c>
      <c r="D68" s="17">
        <v>4</v>
      </c>
      <c r="E68" s="45">
        <v>4.3</v>
      </c>
      <c r="F68" s="46">
        <v>8.5</v>
      </c>
      <c r="G68" s="46">
        <v>8</v>
      </c>
      <c r="H68" s="46">
        <v>8.1</v>
      </c>
      <c r="I68" s="46">
        <v>8</v>
      </c>
      <c r="J68" s="46">
        <v>8.3</v>
      </c>
      <c r="K68" s="61">
        <f t="shared" si="19"/>
        <v>24.400000000000006</v>
      </c>
      <c r="L68" s="19">
        <f t="shared" si="20"/>
        <v>3</v>
      </c>
      <c r="M68" s="20">
        <f t="shared" si="21"/>
        <v>28.700000000000006</v>
      </c>
    </row>
    <row r="69" spans="1:13" ht="12.75">
      <c r="A69" s="7">
        <f t="shared" si="17"/>
        <v>554</v>
      </c>
      <c r="B69" s="8" t="str">
        <f t="shared" si="17"/>
        <v>Charlotte Caunt</v>
      </c>
      <c r="C69" s="8" t="str">
        <f t="shared" si="17"/>
        <v>Derby City</v>
      </c>
      <c r="D69" s="17">
        <f t="shared" si="18"/>
        <v>5</v>
      </c>
      <c r="E69" s="45">
        <v>4.3</v>
      </c>
      <c r="F69" s="46">
        <v>8.1</v>
      </c>
      <c r="G69" s="46">
        <v>7.9</v>
      </c>
      <c r="H69" s="46">
        <v>8</v>
      </c>
      <c r="I69" s="46">
        <v>7.9</v>
      </c>
      <c r="J69" s="46">
        <v>8</v>
      </c>
      <c r="K69" s="61">
        <f t="shared" si="19"/>
        <v>23.9</v>
      </c>
      <c r="L69" s="19">
        <f t="shared" si="20"/>
        <v>3</v>
      </c>
      <c r="M69" s="20">
        <f t="shared" si="21"/>
        <v>28.199999999999996</v>
      </c>
    </row>
    <row r="70" spans="1:13" ht="12.75">
      <c r="A70" s="7">
        <f t="shared" si="17"/>
        <v>555</v>
      </c>
      <c r="B70" s="8" t="str">
        <f t="shared" si="17"/>
        <v>Emily Marsden Payne</v>
      </c>
      <c r="C70" s="8" t="str">
        <f t="shared" si="17"/>
        <v>Pinewood</v>
      </c>
      <c r="D70" s="17">
        <f t="shared" si="18"/>
        <v>9</v>
      </c>
      <c r="E70" s="45">
        <v>2.3</v>
      </c>
      <c r="F70" s="46">
        <v>7.1</v>
      </c>
      <c r="G70" s="46">
        <v>7</v>
      </c>
      <c r="H70" s="46">
        <v>7.3</v>
      </c>
      <c r="I70" s="46">
        <v>7</v>
      </c>
      <c r="J70" s="46">
        <v>7.2</v>
      </c>
      <c r="K70" s="61">
        <f t="shared" si="19"/>
        <v>21.3</v>
      </c>
      <c r="L70" s="19">
        <f t="shared" si="20"/>
        <v>3</v>
      </c>
      <c r="M70" s="20">
        <f t="shared" si="21"/>
        <v>23.6</v>
      </c>
    </row>
    <row r="71" spans="1:13" ht="12.75">
      <c r="A71" s="7">
        <f t="shared" si="17"/>
        <v>556</v>
      </c>
      <c r="B71" s="8" t="str">
        <f t="shared" si="17"/>
        <v>Kelly Bowes</v>
      </c>
      <c r="C71" s="8" t="str">
        <f t="shared" si="17"/>
        <v>Wakefield</v>
      </c>
      <c r="D71" s="17">
        <f t="shared" si="18"/>
        <v>6</v>
      </c>
      <c r="E71" s="45">
        <v>3.2</v>
      </c>
      <c r="F71" s="46">
        <v>8.1</v>
      </c>
      <c r="G71" s="46">
        <v>7.9</v>
      </c>
      <c r="H71" s="46">
        <v>7.9</v>
      </c>
      <c r="I71" s="46">
        <v>8.1</v>
      </c>
      <c r="J71" s="46">
        <v>7.8</v>
      </c>
      <c r="K71" s="61">
        <f t="shared" si="19"/>
        <v>23.9</v>
      </c>
      <c r="L71" s="19">
        <f t="shared" si="20"/>
        <v>3</v>
      </c>
      <c r="M71" s="20">
        <f t="shared" si="21"/>
        <v>27.099999999999994</v>
      </c>
    </row>
    <row r="72" spans="1:13" ht="12.75">
      <c r="A72" s="7">
        <f t="shared" si="17"/>
        <v>557</v>
      </c>
      <c r="B72" s="8" t="str">
        <f t="shared" si="17"/>
        <v>Mae Heskett</v>
      </c>
      <c r="C72" s="8" t="str">
        <f t="shared" si="17"/>
        <v>Deerness</v>
      </c>
      <c r="D72" s="17">
        <f t="shared" si="18"/>
        <v>10</v>
      </c>
      <c r="E72" s="45"/>
      <c r="F72" s="46"/>
      <c r="G72" s="46"/>
      <c r="H72" s="46"/>
      <c r="I72" s="46"/>
      <c r="J72" s="46"/>
      <c r="K72" s="61">
        <f t="shared" si="19"/>
        <v>0</v>
      </c>
      <c r="L72" s="19">
        <f t="shared" si="20"/>
        <v>-2</v>
      </c>
      <c r="M72" s="20">
        <f t="shared" si="21"/>
        <v>0</v>
      </c>
    </row>
    <row r="73" spans="1:13" ht="12.75">
      <c r="A73" s="7">
        <f t="shared" si="17"/>
        <v>558</v>
      </c>
      <c r="B73" s="8" t="str">
        <f t="shared" si="17"/>
        <v>Sophie Richardson</v>
      </c>
      <c r="C73" s="8" t="str">
        <f t="shared" si="17"/>
        <v>City of Leeds</v>
      </c>
      <c r="D73" s="17">
        <f t="shared" si="18"/>
        <v>10</v>
      </c>
      <c r="E73" s="45"/>
      <c r="F73" s="46"/>
      <c r="G73" s="46"/>
      <c r="H73" s="46"/>
      <c r="I73" s="46"/>
      <c r="J73" s="46"/>
      <c r="K73" s="61">
        <f t="shared" si="19"/>
        <v>0</v>
      </c>
      <c r="L73" s="19">
        <f t="shared" si="20"/>
        <v>-2</v>
      </c>
      <c r="M73" s="20">
        <f t="shared" si="21"/>
        <v>0</v>
      </c>
    </row>
    <row r="74" spans="1:13" ht="12.75">
      <c r="A74" s="7">
        <f t="shared" si="17"/>
        <v>559</v>
      </c>
      <c r="B74" s="8" t="str">
        <f t="shared" si="17"/>
        <v>Chloe Tindale</v>
      </c>
      <c r="C74" s="8" t="str">
        <f t="shared" si="17"/>
        <v>Deerness</v>
      </c>
      <c r="D74" s="17">
        <v>3</v>
      </c>
      <c r="E74" s="45">
        <v>4</v>
      </c>
      <c r="F74" s="46">
        <v>8.4</v>
      </c>
      <c r="G74" s="46">
        <v>8.3</v>
      </c>
      <c r="H74" s="46">
        <v>8.3</v>
      </c>
      <c r="I74" s="46">
        <v>8</v>
      </c>
      <c r="J74" s="46">
        <v>8.1</v>
      </c>
      <c r="K74" s="61">
        <f t="shared" si="19"/>
        <v>24.700000000000003</v>
      </c>
      <c r="L74" s="19">
        <f t="shared" si="20"/>
        <v>3</v>
      </c>
      <c r="M74" s="20">
        <f t="shared" si="21"/>
        <v>28.700000000000003</v>
      </c>
    </row>
    <row r="75" spans="1:13" ht="12.75">
      <c r="A75" s="7">
        <f t="shared" si="17"/>
        <v>560</v>
      </c>
      <c r="B75" s="8" t="str">
        <f t="shared" si="17"/>
        <v>Sharnah Evans</v>
      </c>
      <c r="C75" s="8" t="str">
        <f t="shared" si="17"/>
        <v>Deeside</v>
      </c>
      <c r="D75" s="17">
        <f t="shared" si="18"/>
        <v>10</v>
      </c>
      <c r="E75" s="45"/>
      <c r="F75" s="46"/>
      <c r="G75" s="46"/>
      <c r="H75" s="46"/>
      <c r="I75" s="46"/>
      <c r="J75" s="46"/>
      <c r="K75" s="61">
        <f t="shared" si="19"/>
        <v>0</v>
      </c>
      <c r="L75" s="19">
        <f t="shared" si="20"/>
        <v>-2</v>
      </c>
      <c r="M75" s="20">
        <f t="shared" si="21"/>
        <v>0</v>
      </c>
    </row>
    <row r="76" spans="1:13" ht="12.75">
      <c r="A76" s="7">
        <f t="shared" si="17"/>
        <v>561</v>
      </c>
      <c r="B76" s="8" t="str">
        <f t="shared" si="17"/>
        <v>Emma Pattinson</v>
      </c>
      <c r="C76" s="8" t="str">
        <f t="shared" si="17"/>
        <v>Deerness</v>
      </c>
      <c r="D76" s="17">
        <f t="shared" si="18"/>
        <v>10</v>
      </c>
      <c r="E76" s="45"/>
      <c r="F76" s="46"/>
      <c r="G76" s="46"/>
      <c r="H76" s="46"/>
      <c r="I76" s="46"/>
      <c r="J76" s="46"/>
      <c r="K76" s="61">
        <f t="shared" si="19"/>
        <v>0</v>
      </c>
      <c r="L76" s="19">
        <f t="shared" si="20"/>
        <v>-2</v>
      </c>
      <c r="M76" s="20">
        <f t="shared" si="21"/>
        <v>0</v>
      </c>
    </row>
    <row r="77" spans="1:13" ht="12.75">
      <c r="A77" s="7">
        <f t="shared" si="17"/>
        <v>562</v>
      </c>
      <c r="B77" s="8" t="str">
        <f t="shared" si="17"/>
        <v>Heather Cowell</v>
      </c>
      <c r="C77" s="8" t="str">
        <f t="shared" si="17"/>
        <v>Richmond</v>
      </c>
      <c r="D77" s="17">
        <f t="shared" si="18"/>
        <v>10</v>
      </c>
      <c r="E77" s="45"/>
      <c r="F77" s="46"/>
      <c r="G77" s="46"/>
      <c r="H77" s="46"/>
      <c r="I77" s="46"/>
      <c r="J77" s="46"/>
      <c r="K77" s="61">
        <f t="shared" si="19"/>
        <v>0</v>
      </c>
      <c r="L77" s="19">
        <f t="shared" si="20"/>
        <v>-2</v>
      </c>
      <c r="M77" s="20">
        <f t="shared" si="21"/>
        <v>0</v>
      </c>
    </row>
    <row r="78" spans="1:13" ht="12.75">
      <c r="A78" s="7">
        <f t="shared" si="17"/>
        <v>519</v>
      </c>
      <c r="B78" s="8" t="str">
        <f t="shared" si="17"/>
        <v>Hollie Pratt</v>
      </c>
      <c r="C78" s="8" t="str">
        <f t="shared" si="17"/>
        <v>Derby City</v>
      </c>
      <c r="D78" s="17">
        <f>RANK(M78,M$56:M$78,0)</f>
        <v>7</v>
      </c>
      <c r="E78" s="45">
        <v>2.8</v>
      </c>
      <c r="F78" s="46">
        <v>8.1</v>
      </c>
      <c r="G78" s="46">
        <v>7.9</v>
      </c>
      <c r="H78" s="46">
        <v>8</v>
      </c>
      <c r="I78" s="46">
        <v>8.1</v>
      </c>
      <c r="J78" s="46">
        <v>7.8</v>
      </c>
      <c r="K78" s="61">
        <f t="shared" si="19"/>
        <v>24</v>
      </c>
      <c r="L78" s="19">
        <f t="shared" si="20"/>
        <v>3</v>
      </c>
      <c r="M78" s="20">
        <f t="shared" si="21"/>
        <v>26.8</v>
      </c>
    </row>
    <row r="79" spans="1:13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97" t="s">
        <v>182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6"/>
    </row>
    <row r="81" spans="1:14" s="25" customFormat="1" ht="25.5">
      <c r="A81" s="28" t="s">
        <v>0</v>
      </c>
      <c r="B81" s="35" t="s">
        <v>184</v>
      </c>
      <c r="C81" s="29" t="s">
        <v>1</v>
      </c>
      <c r="D81" s="3" t="s">
        <v>2</v>
      </c>
      <c r="E81" s="32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3" t="s">
        <v>8</v>
      </c>
      <c r="K81" s="3" t="s">
        <v>9</v>
      </c>
      <c r="L81" s="3"/>
      <c r="M81" s="3" t="s">
        <v>10</v>
      </c>
      <c r="N81" s="29" t="s">
        <v>9</v>
      </c>
    </row>
    <row r="82" spans="1:14" ht="12.75">
      <c r="A82" s="30">
        <f aca="true" t="shared" si="22" ref="A82:C104">+A56</f>
        <v>540</v>
      </c>
      <c r="B82" s="30" t="str">
        <f t="shared" si="22"/>
        <v>Kara Heaton</v>
      </c>
      <c r="C82" s="30" t="str">
        <f t="shared" si="22"/>
        <v>Warrington</v>
      </c>
      <c r="D82" s="31">
        <f>RANK(M82,M$82:M$104,0)</f>
        <v>10</v>
      </c>
      <c r="E82" s="45"/>
      <c r="F82" s="46"/>
      <c r="G82" s="46"/>
      <c r="H82" s="46"/>
      <c r="I82" s="46"/>
      <c r="J82" s="46"/>
      <c r="K82" s="33">
        <f>SUM(F82:J82)-(MAX(F82:J82)+MIN(F82:J82))</f>
        <v>0</v>
      </c>
      <c r="L82" s="66">
        <f>COUNT(F82:J82)-2</f>
        <v>-2</v>
      </c>
      <c r="M82" s="20">
        <f>SUM(K82*3)/L82+E82</f>
        <v>0</v>
      </c>
      <c r="N82" s="34">
        <f aca="true" t="shared" si="23" ref="N82:N104">M56+M83</f>
        <v>24.699999999999992</v>
      </c>
    </row>
    <row r="83" spans="1:14" ht="12.75">
      <c r="A83" s="7">
        <f>+A30</f>
        <v>541</v>
      </c>
      <c r="B83" s="8" t="str">
        <f>+B30</f>
        <v>Natasha Nolan</v>
      </c>
      <c r="C83" s="8" t="str">
        <f>+C30</f>
        <v>Millenium</v>
      </c>
      <c r="D83" s="31">
        <f aca="true" t="shared" si="24" ref="D83:D104">RANK(M83,M$82:M$104,0)</f>
        <v>8</v>
      </c>
      <c r="E83" s="45">
        <v>1.9</v>
      </c>
      <c r="F83" s="46">
        <v>7.6</v>
      </c>
      <c r="G83" s="46">
        <v>7.6</v>
      </c>
      <c r="H83" s="46">
        <v>7.5</v>
      </c>
      <c r="I83" s="46">
        <v>7.6</v>
      </c>
      <c r="J83" s="46">
        <v>7.8</v>
      </c>
      <c r="K83" s="33">
        <f>SUM(F83:J83)-(MAX(F83:J83)+MIN(F83:J83))</f>
        <v>22.799999999999994</v>
      </c>
      <c r="L83" s="66">
        <f>COUNT(F83:J83)-2</f>
        <v>3</v>
      </c>
      <c r="M83" s="20">
        <f>SUM(K83*3)/L83+E83</f>
        <v>24.699999999999992</v>
      </c>
      <c r="N83" s="34">
        <f t="shared" si="23"/>
        <v>29.099999999999994</v>
      </c>
    </row>
    <row r="84" spans="1:14" ht="12.75">
      <c r="A84" s="30">
        <f t="shared" si="22"/>
        <v>542</v>
      </c>
      <c r="B84" s="30" t="str">
        <f t="shared" si="22"/>
        <v>Jade Lloyd</v>
      </c>
      <c r="C84" s="30" t="str">
        <f t="shared" si="22"/>
        <v>Andover</v>
      </c>
      <c r="D84" s="31">
        <f t="shared" si="24"/>
        <v>10</v>
      </c>
      <c r="E84" s="45"/>
      <c r="F84" s="46"/>
      <c r="G84" s="46"/>
      <c r="H84" s="46"/>
      <c r="I84" s="46"/>
      <c r="J84" s="46"/>
      <c r="K84" s="33">
        <f aca="true" t="shared" si="25" ref="K84:K103">SUM(F84:J84)-(MAX(F84:J84)+MIN(F84:J84))</f>
        <v>0</v>
      </c>
      <c r="L84" s="66">
        <f>COUNT(F84:J84)-2</f>
        <v>-2</v>
      </c>
      <c r="M84" s="20">
        <f>SUM(K84*3)/L84+E84</f>
        <v>0</v>
      </c>
      <c r="N84" s="34">
        <f t="shared" si="23"/>
        <v>0</v>
      </c>
    </row>
    <row r="85" spans="1:14" ht="12.75">
      <c r="A85" s="30">
        <f t="shared" si="22"/>
        <v>543</v>
      </c>
      <c r="B85" s="30" t="str">
        <f t="shared" si="22"/>
        <v>Holly Hamilton</v>
      </c>
      <c r="C85" s="30" t="str">
        <f t="shared" si="22"/>
        <v>Deerness</v>
      </c>
      <c r="D85" s="31">
        <f t="shared" si="24"/>
        <v>10</v>
      </c>
      <c r="E85" s="45"/>
      <c r="F85" s="46"/>
      <c r="G85" s="46"/>
      <c r="H85" s="46"/>
      <c r="I85" s="46"/>
      <c r="J85" s="46"/>
      <c r="K85" s="33">
        <f t="shared" si="25"/>
        <v>0</v>
      </c>
      <c r="L85" s="66">
        <f aca="true" t="shared" si="26" ref="L85:L103">COUNT(F85:J85)-2</f>
        <v>-2</v>
      </c>
      <c r="M85" s="20">
        <f aca="true" t="shared" si="27" ref="M85:M103">SUM(K85*3)/L85+E85</f>
        <v>0</v>
      </c>
      <c r="N85" s="34">
        <f t="shared" si="23"/>
        <v>27.2</v>
      </c>
    </row>
    <row r="86" spans="1:14" ht="12.75">
      <c r="A86" s="30">
        <f t="shared" si="22"/>
        <v>545</v>
      </c>
      <c r="B86" s="30" t="str">
        <f t="shared" si="22"/>
        <v>Matilda Hamilton</v>
      </c>
      <c r="C86" s="30" t="str">
        <f t="shared" si="22"/>
        <v>Deerness</v>
      </c>
      <c r="D86" s="31">
        <f t="shared" si="24"/>
        <v>4</v>
      </c>
      <c r="E86" s="45">
        <v>2.7</v>
      </c>
      <c r="F86" s="46">
        <v>8.1</v>
      </c>
      <c r="G86" s="46">
        <v>8.2</v>
      </c>
      <c r="H86" s="46">
        <v>8.2</v>
      </c>
      <c r="I86" s="46">
        <v>8.3</v>
      </c>
      <c r="J86" s="46">
        <v>8.1</v>
      </c>
      <c r="K86" s="33">
        <f t="shared" si="25"/>
        <v>24.5</v>
      </c>
      <c r="L86" s="66">
        <f t="shared" si="26"/>
        <v>3</v>
      </c>
      <c r="M86" s="20">
        <f t="shared" si="27"/>
        <v>27.2</v>
      </c>
      <c r="N86" s="34">
        <f t="shared" si="23"/>
        <v>56.2</v>
      </c>
    </row>
    <row r="87" spans="1:14" ht="12.75">
      <c r="A87" s="30">
        <f t="shared" si="22"/>
        <v>546</v>
      </c>
      <c r="B87" s="30" t="str">
        <f t="shared" si="22"/>
        <v>Lucie Colebeck</v>
      </c>
      <c r="C87" s="30" t="str">
        <f t="shared" si="22"/>
        <v>Pinewood</v>
      </c>
      <c r="D87" s="31">
        <f t="shared" si="24"/>
        <v>1</v>
      </c>
      <c r="E87" s="45">
        <v>4.7</v>
      </c>
      <c r="F87" s="46">
        <v>8.2</v>
      </c>
      <c r="G87" s="46">
        <v>8.4</v>
      </c>
      <c r="H87" s="46">
        <v>8.3</v>
      </c>
      <c r="I87" s="46">
        <v>8.3</v>
      </c>
      <c r="J87" s="46">
        <v>8.1</v>
      </c>
      <c r="K87" s="33">
        <f t="shared" si="25"/>
        <v>24.800000000000004</v>
      </c>
      <c r="L87" s="66">
        <f t="shared" si="26"/>
        <v>3</v>
      </c>
      <c r="M87" s="20">
        <f t="shared" si="27"/>
        <v>29.5</v>
      </c>
      <c r="N87" s="34">
        <f t="shared" si="23"/>
        <v>29.5</v>
      </c>
    </row>
    <row r="88" spans="1:14" ht="12.75">
      <c r="A88" s="30">
        <f t="shared" si="22"/>
        <v>547</v>
      </c>
      <c r="B88" s="30" t="str">
        <f t="shared" si="22"/>
        <v>Rebecca Henshall</v>
      </c>
      <c r="C88" s="30" t="str">
        <f t="shared" si="22"/>
        <v>Deerness</v>
      </c>
      <c r="D88" s="31">
        <f t="shared" si="24"/>
        <v>10</v>
      </c>
      <c r="E88" s="45"/>
      <c r="F88" s="46"/>
      <c r="G88" s="46"/>
      <c r="H88" s="46"/>
      <c r="I88" s="46"/>
      <c r="J88" s="46"/>
      <c r="K88" s="33">
        <f t="shared" si="25"/>
        <v>0</v>
      </c>
      <c r="L88" s="66">
        <f t="shared" si="26"/>
        <v>-2</v>
      </c>
      <c r="M88" s="20">
        <f t="shared" si="27"/>
        <v>0</v>
      </c>
      <c r="N88" s="34">
        <f t="shared" si="23"/>
        <v>0</v>
      </c>
    </row>
    <row r="89" spans="1:14" ht="12.75">
      <c r="A89" s="30">
        <f t="shared" si="22"/>
        <v>548</v>
      </c>
      <c r="B89" s="30" t="str">
        <f t="shared" si="22"/>
        <v>Orla McKenna</v>
      </c>
      <c r="C89" s="30" t="str">
        <f t="shared" si="22"/>
        <v>Millenium</v>
      </c>
      <c r="D89" s="31">
        <f t="shared" si="24"/>
        <v>10</v>
      </c>
      <c r="E89" s="45"/>
      <c r="F89" s="46"/>
      <c r="G89" s="46"/>
      <c r="H89" s="46"/>
      <c r="I89" s="46"/>
      <c r="J89" s="46"/>
      <c r="K89" s="33">
        <f t="shared" si="25"/>
        <v>0</v>
      </c>
      <c r="L89" s="66">
        <f t="shared" si="26"/>
        <v>-2</v>
      </c>
      <c r="M89" s="20">
        <f t="shared" si="27"/>
        <v>0</v>
      </c>
      <c r="N89" s="34">
        <f t="shared" si="23"/>
        <v>0</v>
      </c>
    </row>
    <row r="90" spans="1:14" ht="12.75">
      <c r="A90" s="30">
        <f t="shared" si="22"/>
        <v>549</v>
      </c>
      <c r="B90" s="30" t="str">
        <f t="shared" si="22"/>
        <v>Michelle Harris</v>
      </c>
      <c r="C90" s="30" t="str">
        <f t="shared" si="22"/>
        <v>Derby City</v>
      </c>
      <c r="D90" s="31">
        <f t="shared" si="24"/>
        <v>10</v>
      </c>
      <c r="E90" s="45"/>
      <c r="F90" s="46"/>
      <c r="G90" s="46"/>
      <c r="H90" s="46"/>
      <c r="I90" s="46"/>
      <c r="J90" s="46"/>
      <c r="K90" s="33">
        <f t="shared" si="25"/>
        <v>0</v>
      </c>
      <c r="L90" s="66">
        <f t="shared" si="26"/>
        <v>-2</v>
      </c>
      <c r="M90" s="20">
        <f t="shared" si="27"/>
        <v>0</v>
      </c>
      <c r="N90" s="34">
        <f t="shared" si="23"/>
        <v>0</v>
      </c>
    </row>
    <row r="91" spans="1:14" ht="12.75">
      <c r="A91" s="30">
        <f t="shared" si="22"/>
        <v>550</v>
      </c>
      <c r="B91" s="30" t="str">
        <f t="shared" si="22"/>
        <v>Jemma Evenette</v>
      </c>
      <c r="C91" s="30" t="str">
        <f t="shared" si="22"/>
        <v>City of Leeds</v>
      </c>
      <c r="D91" s="31">
        <f t="shared" si="24"/>
        <v>10</v>
      </c>
      <c r="E91" s="45"/>
      <c r="F91" s="46"/>
      <c r="G91" s="46"/>
      <c r="H91" s="46"/>
      <c r="I91" s="46"/>
      <c r="J91" s="46"/>
      <c r="K91" s="33">
        <f t="shared" si="25"/>
        <v>0</v>
      </c>
      <c r="L91" s="66">
        <f t="shared" si="26"/>
        <v>-2</v>
      </c>
      <c r="M91" s="20">
        <f t="shared" si="27"/>
        <v>0</v>
      </c>
      <c r="N91" s="34">
        <f t="shared" si="23"/>
        <v>0</v>
      </c>
    </row>
    <row r="92" spans="1:14" ht="12.75">
      <c r="A92" s="30">
        <f t="shared" si="22"/>
        <v>551</v>
      </c>
      <c r="B92" s="30" t="str">
        <f t="shared" si="22"/>
        <v>Laura Seeling</v>
      </c>
      <c r="C92" s="30" t="str">
        <f t="shared" si="22"/>
        <v>Andover</v>
      </c>
      <c r="D92" s="31">
        <f t="shared" si="24"/>
        <v>10</v>
      </c>
      <c r="E92" s="45"/>
      <c r="F92" s="46"/>
      <c r="G92" s="46"/>
      <c r="H92" s="46"/>
      <c r="I92" s="46"/>
      <c r="J92" s="46"/>
      <c r="K92" s="33">
        <f t="shared" si="25"/>
        <v>0</v>
      </c>
      <c r="L92" s="66">
        <f t="shared" si="26"/>
        <v>-2</v>
      </c>
      <c r="M92" s="20">
        <f t="shared" si="27"/>
        <v>0</v>
      </c>
      <c r="N92" s="34">
        <f t="shared" si="23"/>
        <v>0</v>
      </c>
    </row>
    <row r="93" spans="1:14" ht="12.75">
      <c r="A93" s="30">
        <f t="shared" si="22"/>
        <v>552</v>
      </c>
      <c r="B93" s="30" t="str">
        <f t="shared" si="22"/>
        <v>Georgia Clayton</v>
      </c>
      <c r="C93" s="30" t="str">
        <f t="shared" si="22"/>
        <v>Deerness</v>
      </c>
      <c r="D93" s="31">
        <f t="shared" si="24"/>
        <v>10</v>
      </c>
      <c r="E93" s="45"/>
      <c r="F93" s="46"/>
      <c r="G93" s="46"/>
      <c r="H93" s="46"/>
      <c r="I93" s="46"/>
      <c r="J93" s="46"/>
      <c r="K93" s="33">
        <f t="shared" si="25"/>
        <v>0</v>
      </c>
      <c r="L93" s="66">
        <f t="shared" si="26"/>
        <v>-2</v>
      </c>
      <c r="M93" s="20">
        <f t="shared" si="27"/>
        <v>0</v>
      </c>
      <c r="N93" s="34">
        <f t="shared" si="23"/>
        <v>29.299999999999997</v>
      </c>
    </row>
    <row r="94" spans="1:14" ht="12.75">
      <c r="A94" s="30">
        <f t="shared" si="22"/>
        <v>553</v>
      </c>
      <c r="B94" s="30" t="str">
        <f t="shared" si="22"/>
        <v>Jessica McFadden</v>
      </c>
      <c r="C94" s="30" t="str">
        <f t="shared" si="22"/>
        <v>Millenium</v>
      </c>
      <c r="D94" s="31">
        <f t="shared" si="24"/>
        <v>2</v>
      </c>
      <c r="E94" s="45">
        <v>5.1</v>
      </c>
      <c r="F94" s="46">
        <v>8.1</v>
      </c>
      <c r="G94" s="46">
        <v>8.1</v>
      </c>
      <c r="H94" s="46">
        <v>8.1</v>
      </c>
      <c r="I94" s="46">
        <v>8</v>
      </c>
      <c r="J94" s="46">
        <v>7.9</v>
      </c>
      <c r="K94" s="33">
        <f t="shared" si="25"/>
        <v>24.199999999999996</v>
      </c>
      <c r="L94" s="66">
        <f t="shared" si="26"/>
        <v>3</v>
      </c>
      <c r="M94" s="20">
        <f t="shared" si="27"/>
        <v>29.299999999999997</v>
      </c>
      <c r="N94" s="34">
        <f t="shared" si="23"/>
        <v>55.10000000000001</v>
      </c>
    </row>
    <row r="95" spans="1:14" ht="12.75">
      <c r="A95" s="30">
        <f t="shared" si="22"/>
        <v>554</v>
      </c>
      <c r="B95" s="30" t="str">
        <f t="shared" si="22"/>
        <v>Charlotte Caunt</v>
      </c>
      <c r="C95" s="30" t="str">
        <f t="shared" si="22"/>
        <v>Derby City</v>
      </c>
      <c r="D95" s="31">
        <f t="shared" si="24"/>
        <v>6</v>
      </c>
      <c r="E95" s="45">
        <v>1.9</v>
      </c>
      <c r="F95" s="46">
        <v>8.2</v>
      </c>
      <c r="G95" s="46">
        <v>8.3</v>
      </c>
      <c r="H95" s="46">
        <v>8.1</v>
      </c>
      <c r="I95" s="46">
        <v>8.2</v>
      </c>
      <c r="J95" s="46">
        <v>8.1</v>
      </c>
      <c r="K95" s="33">
        <f t="shared" si="25"/>
        <v>24.5</v>
      </c>
      <c r="L95" s="66">
        <f t="shared" si="26"/>
        <v>3</v>
      </c>
      <c r="M95" s="20">
        <f t="shared" si="27"/>
        <v>26.4</v>
      </c>
      <c r="N95" s="34">
        <f t="shared" si="23"/>
        <v>54.3</v>
      </c>
    </row>
    <row r="96" spans="1:14" ht="12.75">
      <c r="A96" s="30">
        <f t="shared" si="22"/>
        <v>555</v>
      </c>
      <c r="B96" s="30" t="str">
        <f t="shared" si="22"/>
        <v>Emily Marsden Payne</v>
      </c>
      <c r="C96" s="30" t="str">
        <f t="shared" si="22"/>
        <v>Pinewood</v>
      </c>
      <c r="D96" s="31">
        <f t="shared" si="24"/>
        <v>7</v>
      </c>
      <c r="E96" s="45">
        <v>2.9</v>
      </c>
      <c r="F96" s="46">
        <v>7.6</v>
      </c>
      <c r="G96" s="46">
        <v>7.8</v>
      </c>
      <c r="H96" s="46">
        <v>7.8</v>
      </c>
      <c r="I96" s="46">
        <v>7.8</v>
      </c>
      <c r="J96" s="46">
        <v>7.6</v>
      </c>
      <c r="K96" s="33">
        <f t="shared" si="25"/>
        <v>23.200000000000003</v>
      </c>
      <c r="L96" s="66">
        <f t="shared" si="26"/>
        <v>3</v>
      </c>
      <c r="M96" s="20">
        <f t="shared" si="27"/>
        <v>26.1</v>
      </c>
      <c r="N96" s="34">
        <f t="shared" si="23"/>
        <v>51.2</v>
      </c>
    </row>
    <row r="97" spans="1:14" ht="12.75">
      <c r="A97" s="30">
        <f t="shared" si="22"/>
        <v>556</v>
      </c>
      <c r="B97" s="30" t="str">
        <f t="shared" si="22"/>
        <v>Kelly Bowes</v>
      </c>
      <c r="C97" s="30" t="str">
        <f t="shared" si="22"/>
        <v>Wakefield</v>
      </c>
      <c r="D97" s="31">
        <f t="shared" si="24"/>
        <v>3</v>
      </c>
      <c r="E97" s="45">
        <v>3.1</v>
      </c>
      <c r="F97" s="46">
        <v>8.3</v>
      </c>
      <c r="G97" s="46">
        <v>8.1</v>
      </c>
      <c r="H97" s="46">
        <v>8.2</v>
      </c>
      <c r="I97" s="46">
        <v>8.2</v>
      </c>
      <c r="J97" s="46">
        <v>8</v>
      </c>
      <c r="K97" s="33">
        <f t="shared" si="25"/>
        <v>24.499999999999996</v>
      </c>
      <c r="L97" s="66">
        <f t="shared" si="26"/>
        <v>3</v>
      </c>
      <c r="M97" s="20">
        <f t="shared" si="27"/>
        <v>27.599999999999998</v>
      </c>
      <c r="N97" s="34">
        <f t="shared" si="23"/>
        <v>27.099999999999994</v>
      </c>
    </row>
    <row r="98" spans="1:14" ht="12.75">
      <c r="A98" s="30">
        <f t="shared" si="22"/>
        <v>557</v>
      </c>
      <c r="B98" s="30" t="str">
        <f t="shared" si="22"/>
        <v>Mae Heskett</v>
      </c>
      <c r="C98" s="30" t="str">
        <f t="shared" si="22"/>
        <v>Deerness</v>
      </c>
      <c r="D98" s="31">
        <f t="shared" si="24"/>
        <v>10</v>
      </c>
      <c r="E98" s="45"/>
      <c r="F98" s="46"/>
      <c r="G98" s="46"/>
      <c r="H98" s="46"/>
      <c r="I98" s="46"/>
      <c r="J98" s="46"/>
      <c r="K98" s="33">
        <f t="shared" si="25"/>
        <v>0</v>
      </c>
      <c r="L98" s="66">
        <f t="shared" si="26"/>
        <v>-2</v>
      </c>
      <c r="M98" s="20">
        <f t="shared" si="27"/>
        <v>0</v>
      </c>
      <c r="N98" s="34">
        <f t="shared" si="23"/>
        <v>0</v>
      </c>
    </row>
    <row r="99" spans="1:14" ht="12.75">
      <c r="A99" s="30">
        <f t="shared" si="22"/>
        <v>558</v>
      </c>
      <c r="B99" s="30" t="str">
        <f t="shared" si="22"/>
        <v>Sophie Richardson</v>
      </c>
      <c r="C99" s="30" t="str">
        <f t="shared" si="22"/>
        <v>City of Leeds</v>
      </c>
      <c r="D99" s="31">
        <f t="shared" si="24"/>
        <v>10</v>
      </c>
      <c r="E99" s="45"/>
      <c r="F99" s="46"/>
      <c r="G99" s="46"/>
      <c r="H99" s="46"/>
      <c r="I99" s="46"/>
      <c r="J99" s="46"/>
      <c r="K99" s="33">
        <f t="shared" si="25"/>
        <v>0</v>
      </c>
      <c r="L99" s="66">
        <f t="shared" si="26"/>
        <v>-2</v>
      </c>
      <c r="M99" s="20">
        <f t="shared" si="27"/>
        <v>0</v>
      </c>
      <c r="N99" s="34">
        <f t="shared" si="23"/>
        <v>24</v>
      </c>
    </row>
    <row r="100" spans="1:14" ht="12.75">
      <c r="A100" s="30">
        <f t="shared" si="22"/>
        <v>559</v>
      </c>
      <c r="B100" s="30" t="str">
        <f t="shared" si="22"/>
        <v>Chloe Tindale</v>
      </c>
      <c r="C100" s="30" t="str">
        <f t="shared" si="22"/>
        <v>Deerness</v>
      </c>
      <c r="D100" s="31">
        <f t="shared" si="24"/>
        <v>9</v>
      </c>
      <c r="E100" s="45">
        <v>1.8</v>
      </c>
      <c r="F100" s="46">
        <v>7.5</v>
      </c>
      <c r="G100" s="46">
        <v>7.2</v>
      </c>
      <c r="H100" s="46">
        <v>7.6</v>
      </c>
      <c r="I100" s="46">
        <v>7.1</v>
      </c>
      <c r="J100" s="46">
        <v>7.5</v>
      </c>
      <c r="K100" s="33">
        <f t="shared" si="25"/>
        <v>22.2</v>
      </c>
      <c r="L100" s="66">
        <f t="shared" si="26"/>
        <v>3</v>
      </c>
      <c r="M100" s="20">
        <f t="shared" si="27"/>
        <v>24</v>
      </c>
      <c r="N100" s="34">
        <f t="shared" si="23"/>
        <v>28.700000000000003</v>
      </c>
    </row>
    <row r="101" spans="1:14" ht="12.75">
      <c r="A101" s="30">
        <f t="shared" si="22"/>
        <v>560</v>
      </c>
      <c r="B101" s="30" t="str">
        <f t="shared" si="22"/>
        <v>Sharnah Evans</v>
      </c>
      <c r="C101" s="30" t="str">
        <f t="shared" si="22"/>
        <v>Deeside</v>
      </c>
      <c r="D101" s="31">
        <f t="shared" si="24"/>
        <v>10</v>
      </c>
      <c r="E101" s="45"/>
      <c r="F101" s="46"/>
      <c r="G101" s="46"/>
      <c r="H101" s="46"/>
      <c r="I101" s="46"/>
      <c r="J101" s="46"/>
      <c r="K101" s="33">
        <f t="shared" si="25"/>
        <v>0</v>
      </c>
      <c r="L101" s="66">
        <f t="shared" si="26"/>
        <v>-2</v>
      </c>
      <c r="M101" s="20">
        <f t="shared" si="27"/>
        <v>0</v>
      </c>
      <c r="N101" s="34">
        <f t="shared" si="23"/>
        <v>0</v>
      </c>
    </row>
    <row r="102" spans="1:14" ht="12.75">
      <c r="A102" s="30">
        <f t="shared" si="22"/>
        <v>561</v>
      </c>
      <c r="B102" s="30" t="str">
        <f t="shared" si="22"/>
        <v>Emma Pattinson</v>
      </c>
      <c r="C102" s="30" t="str">
        <f t="shared" si="22"/>
        <v>Deerness</v>
      </c>
      <c r="D102" s="31">
        <f t="shared" si="24"/>
        <v>10</v>
      </c>
      <c r="E102" s="45"/>
      <c r="F102" s="46"/>
      <c r="G102" s="46"/>
      <c r="H102" s="46"/>
      <c r="I102" s="46"/>
      <c r="J102" s="46"/>
      <c r="K102" s="33">
        <f t="shared" si="25"/>
        <v>0</v>
      </c>
      <c r="L102" s="66">
        <f t="shared" si="26"/>
        <v>-2</v>
      </c>
      <c r="M102" s="20">
        <f t="shared" si="27"/>
        <v>0</v>
      </c>
      <c r="N102" s="34">
        <f t="shared" si="23"/>
        <v>0</v>
      </c>
    </row>
    <row r="103" spans="1:14" ht="12.75">
      <c r="A103" s="30">
        <f t="shared" si="22"/>
        <v>562</v>
      </c>
      <c r="B103" s="30" t="str">
        <f t="shared" si="22"/>
        <v>Heather Cowell</v>
      </c>
      <c r="C103" s="30" t="str">
        <f t="shared" si="22"/>
        <v>Richmond</v>
      </c>
      <c r="D103" s="31">
        <f t="shared" si="24"/>
        <v>10</v>
      </c>
      <c r="E103" s="45"/>
      <c r="F103" s="46"/>
      <c r="G103" s="46"/>
      <c r="H103" s="46"/>
      <c r="I103" s="46"/>
      <c r="J103" s="46"/>
      <c r="K103" s="33">
        <f t="shared" si="25"/>
        <v>0</v>
      </c>
      <c r="L103" s="66">
        <f t="shared" si="26"/>
        <v>-2</v>
      </c>
      <c r="M103" s="20">
        <f t="shared" si="27"/>
        <v>0</v>
      </c>
      <c r="N103" s="34">
        <f t="shared" si="23"/>
        <v>27.000000000000004</v>
      </c>
    </row>
    <row r="104" spans="1:14" ht="12.75">
      <c r="A104" s="30">
        <f t="shared" si="22"/>
        <v>519</v>
      </c>
      <c r="B104" s="30" t="str">
        <f t="shared" si="22"/>
        <v>Hollie Pratt</v>
      </c>
      <c r="C104" s="30" t="str">
        <f t="shared" si="22"/>
        <v>Derby City</v>
      </c>
      <c r="D104" s="31">
        <f t="shared" si="24"/>
        <v>5</v>
      </c>
      <c r="E104" s="45">
        <v>2.6</v>
      </c>
      <c r="F104" s="46">
        <v>8.1</v>
      </c>
      <c r="G104" s="46">
        <v>8.1</v>
      </c>
      <c r="H104" s="46">
        <v>8.2</v>
      </c>
      <c r="I104" s="46">
        <v>8.3</v>
      </c>
      <c r="J104" s="46">
        <v>8</v>
      </c>
      <c r="K104" s="33">
        <f>SUM(F104:J104)-(MAX(F104:J104)+MIN(F104:J104))</f>
        <v>24.400000000000002</v>
      </c>
      <c r="L104" s="66">
        <f>COUNT(F104:J104)-2</f>
        <v>3</v>
      </c>
      <c r="M104" s="20">
        <f>SUM(K104*3)/L104+E104</f>
        <v>27.000000000000004</v>
      </c>
      <c r="N104" s="34">
        <f t="shared" si="23"/>
        <v>26.8</v>
      </c>
    </row>
  </sheetData>
  <sheetProtection/>
  <conditionalFormatting sqref="A56 A58:A78">
    <cfRule type="expression" priority="1" dxfId="0" stopIfTrue="1">
      <formula>D29&gt;8</formula>
    </cfRule>
  </conditionalFormatting>
  <conditionalFormatting sqref="B56 B58:B78">
    <cfRule type="expression" priority="2" dxfId="0" stopIfTrue="1">
      <formula>D29&gt;8</formula>
    </cfRule>
  </conditionalFormatting>
  <conditionalFormatting sqref="C56 C58:C78">
    <cfRule type="expression" priority="3" dxfId="0" stopIfTrue="1">
      <formula>D29&gt;8</formula>
    </cfRule>
  </conditionalFormatting>
  <conditionalFormatting sqref="A82 A84:A104">
    <cfRule type="expression" priority="4" dxfId="0" stopIfTrue="1">
      <formula>D29&gt;8</formula>
    </cfRule>
  </conditionalFormatting>
  <conditionalFormatting sqref="B82 B84:B104">
    <cfRule type="expression" priority="5" dxfId="0" stopIfTrue="1">
      <formula>D29&gt;8</formula>
    </cfRule>
  </conditionalFormatting>
  <conditionalFormatting sqref="C82 C84:C104">
    <cfRule type="expression" priority="6" dxfId="0" stopIfTrue="1">
      <formula>D29&gt;8</formula>
    </cfRule>
  </conditionalFormatting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P52" sqref="P52"/>
    </sheetView>
  </sheetViews>
  <sheetFormatPr defaultColWidth="9.140625" defaultRowHeight="12.75"/>
  <cols>
    <col min="1" max="1" width="4.00390625" style="0" bestFit="1" customWidth="1"/>
    <col min="2" max="2" width="18.8515625" style="0" customWidth="1"/>
    <col min="3" max="3" width="12.8515625" style="0" bestFit="1" customWidth="1"/>
    <col min="4" max="4" width="7.421875" style="0" bestFit="1" customWidth="1"/>
    <col min="5" max="5" width="3.57421875" style="0" bestFit="1" customWidth="1"/>
    <col min="6" max="10" width="7.28125" style="0" bestFit="1" customWidth="1"/>
    <col min="11" max="11" width="6.421875" style="0" bestFit="1" customWidth="1"/>
    <col min="12" max="12" width="2.57421875" style="0" hidden="1" customWidth="1"/>
    <col min="13" max="14" width="5.57421875" style="0" bestFit="1" customWidth="1"/>
  </cols>
  <sheetData>
    <row r="1" spans="1:13" ht="25.5">
      <c r="A1" s="1" t="s">
        <v>0</v>
      </c>
      <c r="B1" s="2" t="s">
        <v>23</v>
      </c>
      <c r="C1" s="1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6"/>
      <c r="M1" s="3" t="s">
        <v>10</v>
      </c>
    </row>
    <row r="2" spans="1:13" ht="12.75">
      <c r="A2" s="21">
        <v>420</v>
      </c>
      <c r="B2" s="22" t="s">
        <v>17</v>
      </c>
      <c r="C2" s="22" t="s">
        <v>18</v>
      </c>
      <c r="D2" s="9">
        <f aca="true" t="shared" si="0" ref="D2:D17">RANK(M2,M$2:M$17,0)</f>
        <v>1</v>
      </c>
      <c r="E2" s="4"/>
      <c r="F2" s="5"/>
      <c r="G2" s="5"/>
      <c r="H2" s="5"/>
      <c r="I2" s="5"/>
      <c r="J2" s="5"/>
      <c r="K2" s="10">
        <f aca="true" t="shared" si="1" ref="K2:K17">SUM(F2:J2)-(MAX(F2:J2)+MIN(F2:J2))</f>
        <v>0</v>
      </c>
      <c r="L2" s="11">
        <f aca="true" t="shared" si="2" ref="L2:L17">COUNT(F2:J2)-2</f>
        <v>-2</v>
      </c>
      <c r="M2" s="12">
        <f aca="true" t="shared" si="3" ref="M2:M17">SUM(K2*3)/L2+E2</f>
        <v>0</v>
      </c>
    </row>
    <row r="3" spans="1:13" ht="12.75">
      <c r="A3" s="23">
        <v>421</v>
      </c>
      <c r="B3" s="24" t="s">
        <v>31</v>
      </c>
      <c r="C3" s="24" t="s">
        <v>13</v>
      </c>
      <c r="D3" s="9">
        <f t="shared" si="0"/>
        <v>1</v>
      </c>
      <c r="E3" s="4"/>
      <c r="F3" s="5"/>
      <c r="G3" s="5"/>
      <c r="H3" s="5"/>
      <c r="I3" s="5"/>
      <c r="J3" s="5"/>
      <c r="K3" s="10">
        <f t="shared" si="1"/>
        <v>0</v>
      </c>
      <c r="L3" s="11">
        <f t="shared" si="2"/>
        <v>-2</v>
      </c>
      <c r="M3" s="12">
        <f t="shared" si="3"/>
        <v>0</v>
      </c>
    </row>
    <row r="4" spans="1:13" ht="12.75">
      <c r="A4" s="23">
        <v>422</v>
      </c>
      <c r="B4" s="24" t="s">
        <v>25</v>
      </c>
      <c r="C4" s="24" t="s">
        <v>13</v>
      </c>
      <c r="D4" s="9">
        <f t="shared" si="0"/>
        <v>1</v>
      </c>
      <c r="E4" s="4"/>
      <c r="F4" s="5"/>
      <c r="G4" s="5"/>
      <c r="H4" s="5"/>
      <c r="I4" s="5"/>
      <c r="J4" s="5"/>
      <c r="K4" s="10">
        <f t="shared" si="1"/>
        <v>0</v>
      </c>
      <c r="L4" s="11">
        <f t="shared" si="2"/>
        <v>-2</v>
      </c>
      <c r="M4" s="12">
        <f t="shared" si="3"/>
        <v>0</v>
      </c>
    </row>
    <row r="5" spans="1:13" ht="12.75">
      <c r="A5" s="23">
        <v>423</v>
      </c>
      <c r="B5" s="24" t="s">
        <v>36</v>
      </c>
      <c r="C5" s="24" t="s">
        <v>35</v>
      </c>
      <c r="D5" s="9">
        <f t="shared" si="0"/>
        <v>1</v>
      </c>
      <c r="E5" s="4"/>
      <c r="F5" s="5"/>
      <c r="G5" s="5"/>
      <c r="H5" s="5"/>
      <c r="I5" s="5"/>
      <c r="J5" s="5"/>
      <c r="K5" s="10">
        <f t="shared" si="1"/>
        <v>0</v>
      </c>
      <c r="L5" s="11">
        <f t="shared" si="2"/>
        <v>-2</v>
      </c>
      <c r="M5" s="12">
        <f t="shared" si="3"/>
        <v>0</v>
      </c>
    </row>
    <row r="6" spans="1:13" ht="12.75">
      <c r="A6" s="23">
        <v>424</v>
      </c>
      <c r="B6" s="24" t="s">
        <v>37</v>
      </c>
      <c r="C6" s="24" t="s">
        <v>11</v>
      </c>
      <c r="D6" s="9">
        <f t="shared" si="0"/>
        <v>1</v>
      </c>
      <c r="E6" s="4"/>
      <c r="F6" s="5"/>
      <c r="G6" s="5"/>
      <c r="H6" s="5"/>
      <c r="I6" s="5"/>
      <c r="J6" s="5"/>
      <c r="K6" s="10">
        <f t="shared" si="1"/>
        <v>0</v>
      </c>
      <c r="L6" s="11">
        <f t="shared" si="2"/>
        <v>-2</v>
      </c>
      <c r="M6" s="12">
        <f t="shared" si="3"/>
        <v>0</v>
      </c>
    </row>
    <row r="7" spans="1:13" ht="12.75">
      <c r="A7" s="23">
        <v>425</v>
      </c>
      <c r="B7" s="24" t="s">
        <v>26</v>
      </c>
      <c r="C7" s="24" t="s">
        <v>34</v>
      </c>
      <c r="D7" s="9">
        <f t="shared" si="0"/>
        <v>1</v>
      </c>
      <c r="E7" s="4"/>
      <c r="F7" s="5"/>
      <c r="G7" s="5"/>
      <c r="H7" s="5"/>
      <c r="I7" s="5"/>
      <c r="J7" s="5"/>
      <c r="K7" s="10">
        <f t="shared" si="1"/>
        <v>0</v>
      </c>
      <c r="L7" s="11">
        <f t="shared" si="2"/>
        <v>-2</v>
      </c>
      <c r="M7" s="12">
        <f t="shared" si="3"/>
        <v>0</v>
      </c>
    </row>
    <row r="8" spans="1:13" ht="12.75">
      <c r="A8" s="23">
        <v>426</v>
      </c>
      <c r="B8" s="24" t="s">
        <v>15</v>
      </c>
      <c r="C8" s="24" t="s">
        <v>16</v>
      </c>
      <c r="D8" s="9">
        <f t="shared" si="0"/>
        <v>1</v>
      </c>
      <c r="E8" s="4"/>
      <c r="F8" s="5"/>
      <c r="G8" s="5"/>
      <c r="H8" s="5"/>
      <c r="I8" s="5"/>
      <c r="J8" s="5"/>
      <c r="K8" s="10">
        <f t="shared" si="1"/>
        <v>0</v>
      </c>
      <c r="L8" s="11">
        <f t="shared" si="2"/>
        <v>-2</v>
      </c>
      <c r="M8" s="12">
        <f t="shared" si="3"/>
        <v>0</v>
      </c>
    </row>
    <row r="9" spans="1:13" ht="12.75">
      <c r="A9" s="23">
        <v>427</v>
      </c>
      <c r="B9" s="24" t="s">
        <v>38</v>
      </c>
      <c r="C9" s="24" t="s">
        <v>33</v>
      </c>
      <c r="D9" s="9">
        <f t="shared" si="0"/>
        <v>1</v>
      </c>
      <c r="E9" s="4"/>
      <c r="F9" s="5"/>
      <c r="G9" s="5"/>
      <c r="H9" s="5"/>
      <c r="I9" s="5"/>
      <c r="J9" s="5"/>
      <c r="K9" s="10">
        <f t="shared" si="1"/>
        <v>0</v>
      </c>
      <c r="L9" s="11">
        <f t="shared" si="2"/>
        <v>-2</v>
      </c>
      <c r="M9" s="12">
        <f t="shared" si="3"/>
        <v>0</v>
      </c>
    </row>
    <row r="10" spans="1:13" ht="12.75">
      <c r="A10" s="23">
        <v>428</v>
      </c>
      <c r="B10" s="24" t="s">
        <v>39</v>
      </c>
      <c r="C10" s="24" t="s">
        <v>34</v>
      </c>
      <c r="D10" s="9">
        <f t="shared" si="0"/>
        <v>1</v>
      </c>
      <c r="E10" s="4"/>
      <c r="F10" s="5"/>
      <c r="G10" s="5"/>
      <c r="H10" s="5"/>
      <c r="I10" s="5"/>
      <c r="J10" s="5"/>
      <c r="K10" s="10">
        <f t="shared" si="1"/>
        <v>0</v>
      </c>
      <c r="L10" s="11">
        <f t="shared" si="2"/>
        <v>-2</v>
      </c>
      <c r="M10" s="12">
        <f t="shared" si="3"/>
        <v>0</v>
      </c>
    </row>
    <row r="11" spans="1:13" ht="12.75">
      <c r="A11" s="23">
        <v>429</v>
      </c>
      <c r="B11" s="24" t="s">
        <v>40</v>
      </c>
      <c r="C11" s="24" t="s">
        <v>13</v>
      </c>
      <c r="D11" s="9">
        <f t="shared" si="0"/>
        <v>1</v>
      </c>
      <c r="E11" s="4"/>
      <c r="F11" s="5"/>
      <c r="G11" s="5"/>
      <c r="H11" s="5"/>
      <c r="I11" s="5"/>
      <c r="J11" s="5"/>
      <c r="K11" s="10">
        <f t="shared" si="1"/>
        <v>0</v>
      </c>
      <c r="L11" s="11">
        <f t="shared" si="2"/>
        <v>-2</v>
      </c>
      <c r="M11" s="12">
        <f t="shared" si="3"/>
        <v>0</v>
      </c>
    </row>
    <row r="12" spans="1:13" ht="12.75">
      <c r="A12" s="23">
        <v>430</v>
      </c>
      <c r="B12" s="24" t="s">
        <v>29</v>
      </c>
      <c r="C12" s="24" t="s">
        <v>11</v>
      </c>
      <c r="D12" s="9">
        <f t="shared" si="0"/>
        <v>1</v>
      </c>
      <c r="E12" s="4"/>
      <c r="F12" s="5"/>
      <c r="G12" s="5"/>
      <c r="H12" s="5"/>
      <c r="I12" s="5"/>
      <c r="J12" s="5"/>
      <c r="K12" s="10">
        <f t="shared" si="1"/>
        <v>0</v>
      </c>
      <c r="L12" s="11">
        <f t="shared" si="2"/>
        <v>-2</v>
      </c>
      <c r="M12" s="12">
        <f t="shared" si="3"/>
        <v>0</v>
      </c>
    </row>
    <row r="13" spans="1:13" ht="12.75">
      <c r="A13" s="23">
        <v>431</v>
      </c>
      <c r="B13" s="24" t="s">
        <v>14</v>
      </c>
      <c r="C13" s="24" t="s">
        <v>11</v>
      </c>
      <c r="D13" s="9">
        <f t="shared" si="0"/>
        <v>1</v>
      </c>
      <c r="E13" s="4"/>
      <c r="F13" s="5"/>
      <c r="G13" s="5"/>
      <c r="H13" s="5"/>
      <c r="I13" s="5"/>
      <c r="J13" s="5"/>
      <c r="K13" s="10">
        <f t="shared" si="1"/>
        <v>0</v>
      </c>
      <c r="L13" s="11">
        <f t="shared" si="2"/>
        <v>-2</v>
      </c>
      <c r="M13" s="12">
        <f t="shared" si="3"/>
        <v>0</v>
      </c>
    </row>
    <row r="14" spans="1:13" ht="12.75">
      <c r="A14" s="23">
        <v>432</v>
      </c>
      <c r="B14" s="24" t="s">
        <v>27</v>
      </c>
      <c r="C14" s="24" t="s">
        <v>13</v>
      </c>
      <c r="D14" s="9">
        <f t="shared" si="0"/>
        <v>1</v>
      </c>
      <c r="E14" s="4"/>
      <c r="F14" s="5"/>
      <c r="G14" s="5"/>
      <c r="H14" s="5"/>
      <c r="I14" s="5"/>
      <c r="J14" s="5"/>
      <c r="K14" s="10">
        <f t="shared" si="1"/>
        <v>0</v>
      </c>
      <c r="L14" s="11">
        <f t="shared" si="2"/>
        <v>-2</v>
      </c>
      <c r="M14" s="12">
        <f t="shared" si="3"/>
        <v>0</v>
      </c>
    </row>
    <row r="15" spans="1:13" ht="12.75">
      <c r="A15" s="23">
        <v>433</v>
      </c>
      <c r="B15" s="24" t="s">
        <v>30</v>
      </c>
      <c r="C15" s="24" t="s">
        <v>18</v>
      </c>
      <c r="D15" s="9">
        <f t="shared" si="0"/>
        <v>1</v>
      </c>
      <c r="E15" s="4"/>
      <c r="F15" s="5"/>
      <c r="G15" s="5"/>
      <c r="H15" s="5"/>
      <c r="I15" s="5"/>
      <c r="J15" s="5"/>
      <c r="K15" s="10">
        <f t="shared" si="1"/>
        <v>0</v>
      </c>
      <c r="L15" s="11">
        <f t="shared" si="2"/>
        <v>-2</v>
      </c>
      <c r="M15" s="12">
        <f t="shared" si="3"/>
        <v>0</v>
      </c>
    </row>
    <row r="16" spans="1:13" ht="12.75">
      <c r="A16" s="23">
        <v>434</v>
      </c>
      <c r="B16" s="24" t="s">
        <v>24</v>
      </c>
      <c r="C16" s="24" t="s">
        <v>33</v>
      </c>
      <c r="D16" s="9">
        <f t="shared" si="0"/>
        <v>1</v>
      </c>
      <c r="E16" s="4"/>
      <c r="F16" s="5"/>
      <c r="G16" s="5"/>
      <c r="H16" s="5"/>
      <c r="I16" s="5"/>
      <c r="J16" s="5"/>
      <c r="K16" s="10">
        <f t="shared" si="1"/>
        <v>0</v>
      </c>
      <c r="L16" s="11">
        <f t="shared" si="2"/>
        <v>-2</v>
      </c>
      <c r="M16" s="12">
        <f t="shared" si="3"/>
        <v>0</v>
      </c>
    </row>
    <row r="17" spans="1:13" ht="12.75">
      <c r="A17" s="23">
        <v>435</v>
      </c>
      <c r="B17" s="24" t="s">
        <v>12</v>
      </c>
      <c r="C17" s="24" t="s">
        <v>11</v>
      </c>
      <c r="D17" s="9">
        <f t="shared" si="0"/>
        <v>1</v>
      </c>
      <c r="E17" s="4"/>
      <c r="F17" s="5"/>
      <c r="G17" s="5"/>
      <c r="H17" s="5"/>
      <c r="I17" s="5"/>
      <c r="J17" s="5"/>
      <c r="K17" s="10">
        <f t="shared" si="1"/>
        <v>0</v>
      </c>
      <c r="L17" s="11">
        <f t="shared" si="2"/>
        <v>-2</v>
      </c>
      <c r="M17" s="12">
        <f t="shared" si="3"/>
        <v>0</v>
      </c>
    </row>
    <row r="18" ht="12.75">
      <c r="B18" s="13"/>
    </row>
    <row r="19" spans="1:14" ht="25.5">
      <c r="A19" s="1" t="s">
        <v>0</v>
      </c>
      <c r="B19" s="2" t="s">
        <v>23</v>
      </c>
      <c r="C19" s="1" t="s">
        <v>1</v>
      </c>
      <c r="D19" s="3" t="s">
        <v>2</v>
      </c>
      <c r="E19" s="4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6" t="s">
        <v>9</v>
      </c>
      <c r="L19" s="6"/>
      <c r="M19" s="3" t="s">
        <v>10</v>
      </c>
      <c r="N19" s="14" t="s">
        <v>9</v>
      </c>
    </row>
    <row r="20" spans="1:14" ht="12.75">
      <c r="A20" s="7">
        <f aca="true" t="shared" si="4" ref="A20:C35">A2</f>
        <v>420</v>
      </c>
      <c r="B20" s="8" t="str">
        <f t="shared" si="4"/>
        <v>Samantha Allen</v>
      </c>
      <c r="C20" s="7" t="str">
        <f t="shared" si="4"/>
        <v>Andover</v>
      </c>
      <c r="D20" s="9">
        <f aca="true" t="shared" si="5" ref="D20:D35">RANK(N20,N$20:N$35,0)</f>
        <v>1</v>
      </c>
      <c r="E20" s="4"/>
      <c r="F20" s="5"/>
      <c r="G20" s="5"/>
      <c r="H20" s="5"/>
      <c r="I20" s="5"/>
      <c r="J20" s="5"/>
      <c r="K20" s="10">
        <f aca="true" t="shared" si="6" ref="K20:K35">SUM(F20:J20)-(MAX(F20:J20)+MIN(F20:J20))</f>
        <v>0</v>
      </c>
      <c r="L20" s="11">
        <f aca="true" t="shared" si="7" ref="L20:L35">COUNT(F20:J20)-2</f>
        <v>-2</v>
      </c>
      <c r="M20" s="12">
        <f aca="true" t="shared" si="8" ref="M20:M35">SUM(K20*3)/L20+E20</f>
        <v>0</v>
      </c>
      <c r="N20" s="15">
        <f aca="true" t="shared" si="9" ref="N20:N35">M2+M20</f>
        <v>0</v>
      </c>
    </row>
    <row r="21" spans="1:14" ht="12.75">
      <c r="A21" s="7">
        <f t="shared" si="4"/>
        <v>421</v>
      </c>
      <c r="B21" s="8" t="str">
        <f t="shared" si="4"/>
        <v>Paige Clarke</v>
      </c>
      <c r="C21" s="7" t="str">
        <f t="shared" si="4"/>
        <v>Pinewood</v>
      </c>
      <c r="D21" s="9">
        <f t="shared" si="5"/>
        <v>1</v>
      </c>
      <c r="E21" s="4"/>
      <c r="F21" s="5"/>
      <c r="G21" s="5"/>
      <c r="H21" s="5"/>
      <c r="I21" s="5"/>
      <c r="J21" s="5"/>
      <c r="K21" s="10">
        <f t="shared" si="6"/>
        <v>0</v>
      </c>
      <c r="L21" s="11">
        <f t="shared" si="7"/>
        <v>-2</v>
      </c>
      <c r="M21" s="12">
        <f t="shared" si="8"/>
        <v>0</v>
      </c>
      <c r="N21" s="15">
        <f t="shared" si="9"/>
        <v>0</v>
      </c>
    </row>
    <row r="22" spans="1:14" ht="12.75">
      <c r="A22" s="7">
        <f t="shared" si="4"/>
        <v>422</v>
      </c>
      <c r="B22" s="8" t="str">
        <f t="shared" si="4"/>
        <v>Jodie Langley</v>
      </c>
      <c r="C22" s="7" t="str">
        <f t="shared" si="4"/>
        <v>Pinewood</v>
      </c>
      <c r="D22" s="9">
        <f t="shared" si="5"/>
        <v>1</v>
      </c>
      <c r="E22" s="4"/>
      <c r="F22" s="5"/>
      <c r="G22" s="5"/>
      <c r="H22" s="5"/>
      <c r="I22" s="5"/>
      <c r="J22" s="5"/>
      <c r="K22" s="10">
        <f t="shared" si="6"/>
        <v>0</v>
      </c>
      <c r="L22" s="11">
        <f t="shared" si="7"/>
        <v>-2</v>
      </c>
      <c r="M22" s="12">
        <f t="shared" si="8"/>
        <v>0</v>
      </c>
      <c r="N22" s="15">
        <f t="shared" si="9"/>
        <v>0</v>
      </c>
    </row>
    <row r="23" spans="1:14" ht="12.75">
      <c r="A23" s="7">
        <f t="shared" si="4"/>
        <v>423</v>
      </c>
      <c r="B23" s="8" t="str">
        <f t="shared" si="4"/>
        <v>Katherine Spencer</v>
      </c>
      <c r="C23" s="7" t="str">
        <f t="shared" si="4"/>
        <v>S Tyneside</v>
      </c>
      <c r="D23" s="9">
        <f t="shared" si="5"/>
        <v>1</v>
      </c>
      <c r="E23" s="4"/>
      <c r="F23" s="5"/>
      <c r="G23" s="5"/>
      <c r="H23" s="5"/>
      <c r="I23" s="5"/>
      <c r="J23" s="5"/>
      <c r="K23" s="10">
        <f t="shared" si="6"/>
        <v>0</v>
      </c>
      <c r="L23" s="11">
        <f t="shared" si="7"/>
        <v>-2</v>
      </c>
      <c r="M23" s="12">
        <f t="shared" si="8"/>
        <v>0</v>
      </c>
      <c r="N23" s="15">
        <f t="shared" si="9"/>
        <v>0</v>
      </c>
    </row>
    <row r="24" spans="1:14" ht="12.75">
      <c r="A24" s="7">
        <f t="shared" si="4"/>
        <v>424</v>
      </c>
      <c r="B24" s="8" t="str">
        <f t="shared" si="4"/>
        <v>Megan Johnson</v>
      </c>
      <c r="C24" s="7" t="str">
        <f t="shared" si="4"/>
        <v>Wakefield</v>
      </c>
      <c r="D24" s="9">
        <f t="shared" si="5"/>
        <v>1</v>
      </c>
      <c r="E24" s="4"/>
      <c r="F24" s="5"/>
      <c r="G24" s="5"/>
      <c r="H24" s="5"/>
      <c r="I24" s="5"/>
      <c r="J24" s="5"/>
      <c r="K24" s="10">
        <f t="shared" si="6"/>
        <v>0</v>
      </c>
      <c r="L24" s="11">
        <f t="shared" si="7"/>
        <v>-2</v>
      </c>
      <c r="M24" s="12">
        <f t="shared" si="8"/>
        <v>0</v>
      </c>
      <c r="N24" s="15">
        <f t="shared" si="9"/>
        <v>0</v>
      </c>
    </row>
    <row r="25" spans="1:14" ht="12.75">
      <c r="A25" s="7">
        <f t="shared" si="4"/>
        <v>425</v>
      </c>
      <c r="B25" s="8" t="str">
        <f t="shared" si="4"/>
        <v>Megan Green</v>
      </c>
      <c r="C25" s="7" t="str">
        <f t="shared" si="4"/>
        <v>M Keynes</v>
      </c>
      <c r="D25" s="9">
        <f t="shared" si="5"/>
        <v>1</v>
      </c>
      <c r="E25" s="4"/>
      <c r="F25" s="5"/>
      <c r="G25" s="5"/>
      <c r="H25" s="5"/>
      <c r="I25" s="5"/>
      <c r="J25" s="5"/>
      <c r="K25" s="10">
        <f t="shared" si="6"/>
        <v>0</v>
      </c>
      <c r="L25" s="11">
        <f t="shared" si="7"/>
        <v>-2</v>
      </c>
      <c r="M25" s="12">
        <f t="shared" si="8"/>
        <v>0</v>
      </c>
      <c r="N25" s="15">
        <f t="shared" si="9"/>
        <v>0</v>
      </c>
    </row>
    <row r="26" spans="1:14" ht="12.75">
      <c r="A26" s="7">
        <f t="shared" si="4"/>
        <v>426</v>
      </c>
      <c r="B26" s="8" t="str">
        <f t="shared" si="4"/>
        <v>Sharnah Evans</v>
      </c>
      <c r="C26" s="7" t="str">
        <f t="shared" si="4"/>
        <v>Deeside</v>
      </c>
      <c r="D26" s="9">
        <f t="shared" si="5"/>
        <v>1</v>
      </c>
      <c r="E26" s="4"/>
      <c r="F26" s="5"/>
      <c r="G26" s="5"/>
      <c r="H26" s="5"/>
      <c r="I26" s="5"/>
      <c r="J26" s="5"/>
      <c r="K26" s="10">
        <f t="shared" si="6"/>
        <v>0</v>
      </c>
      <c r="L26" s="11">
        <f t="shared" si="7"/>
        <v>-2</v>
      </c>
      <c r="M26" s="12">
        <f t="shared" si="8"/>
        <v>0</v>
      </c>
      <c r="N26" s="15">
        <f t="shared" si="9"/>
        <v>0</v>
      </c>
    </row>
    <row r="27" spans="1:14" ht="12.75">
      <c r="A27" s="7">
        <f t="shared" si="4"/>
        <v>427</v>
      </c>
      <c r="B27" s="8" t="str">
        <f t="shared" si="4"/>
        <v>Kate Halden</v>
      </c>
      <c r="C27" s="7" t="str">
        <f t="shared" si="4"/>
        <v>Wirral </v>
      </c>
      <c r="D27" s="9">
        <f t="shared" si="5"/>
        <v>1</v>
      </c>
      <c r="E27" s="4"/>
      <c r="F27" s="5"/>
      <c r="G27" s="5"/>
      <c r="H27" s="5"/>
      <c r="I27" s="5"/>
      <c r="J27" s="5"/>
      <c r="K27" s="10">
        <f t="shared" si="6"/>
        <v>0</v>
      </c>
      <c r="L27" s="11">
        <f t="shared" si="7"/>
        <v>-2</v>
      </c>
      <c r="M27" s="12">
        <f t="shared" si="8"/>
        <v>0</v>
      </c>
      <c r="N27" s="15">
        <f t="shared" si="9"/>
        <v>0</v>
      </c>
    </row>
    <row r="28" spans="1:14" ht="12.75">
      <c r="A28" s="7">
        <f t="shared" si="4"/>
        <v>428</v>
      </c>
      <c r="B28" s="8" t="str">
        <f t="shared" si="4"/>
        <v>Samantha Davies</v>
      </c>
      <c r="C28" s="7" t="str">
        <f t="shared" si="4"/>
        <v>M Keynes</v>
      </c>
      <c r="D28" s="9">
        <f t="shared" si="5"/>
        <v>1</v>
      </c>
      <c r="E28" s="4"/>
      <c r="F28" s="5"/>
      <c r="G28" s="5"/>
      <c r="H28" s="5"/>
      <c r="I28" s="5"/>
      <c r="J28" s="5"/>
      <c r="K28" s="10">
        <f t="shared" si="6"/>
        <v>0</v>
      </c>
      <c r="L28" s="11">
        <f t="shared" si="7"/>
        <v>-2</v>
      </c>
      <c r="M28" s="12">
        <f t="shared" si="8"/>
        <v>0</v>
      </c>
      <c r="N28" s="15">
        <f t="shared" si="9"/>
        <v>0</v>
      </c>
    </row>
    <row r="29" spans="1:14" ht="12.75">
      <c r="A29" s="7">
        <f t="shared" si="4"/>
        <v>429</v>
      </c>
      <c r="B29" s="8" t="str">
        <f t="shared" si="4"/>
        <v>Rosie Purser</v>
      </c>
      <c r="C29" s="7" t="str">
        <f t="shared" si="4"/>
        <v>Pinewood</v>
      </c>
      <c r="D29" s="9">
        <f t="shared" si="5"/>
        <v>1</v>
      </c>
      <c r="E29" s="4"/>
      <c r="F29" s="5"/>
      <c r="G29" s="5"/>
      <c r="H29" s="5"/>
      <c r="I29" s="5"/>
      <c r="J29" s="5"/>
      <c r="K29" s="10">
        <f t="shared" si="6"/>
        <v>0</v>
      </c>
      <c r="L29" s="11">
        <f t="shared" si="7"/>
        <v>-2</v>
      </c>
      <c r="M29" s="12">
        <f t="shared" si="8"/>
        <v>0</v>
      </c>
      <c r="N29" s="15">
        <f t="shared" si="9"/>
        <v>0</v>
      </c>
    </row>
    <row r="30" spans="1:14" ht="12.75">
      <c r="A30" s="7">
        <f t="shared" si="4"/>
        <v>430</v>
      </c>
      <c r="B30" s="8" t="str">
        <f t="shared" si="4"/>
        <v>Olivia Bradshaw</v>
      </c>
      <c r="C30" s="7" t="str">
        <f t="shared" si="4"/>
        <v>Wakefield</v>
      </c>
      <c r="D30" s="9">
        <f t="shared" si="5"/>
        <v>1</v>
      </c>
      <c r="E30" s="4"/>
      <c r="F30" s="5"/>
      <c r="G30" s="5"/>
      <c r="H30" s="5"/>
      <c r="I30" s="5"/>
      <c r="J30" s="5"/>
      <c r="K30" s="10">
        <f t="shared" si="6"/>
        <v>0</v>
      </c>
      <c r="L30" s="11">
        <f t="shared" si="7"/>
        <v>-2</v>
      </c>
      <c r="M30" s="12">
        <f t="shared" si="8"/>
        <v>0</v>
      </c>
      <c r="N30" s="15">
        <f t="shared" si="9"/>
        <v>0</v>
      </c>
    </row>
    <row r="31" spans="1:14" ht="12.75">
      <c r="A31" s="7">
        <f t="shared" si="4"/>
        <v>431</v>
      </c>
      <c r="B31" s="8" t="str">
        <f t="shared" si="4"/>
        <v>Georgina Thomas</v>
      </c>
      <c r="C31" s="7" t="str">
        <f t="shared" si="4"/>
        <v>Wakefield</v>
      </c>
      <c r="D31" s="9">
        <f t="shared" si="5"/>
        <v>1</v>
      </c>
      <c r="E31" s="4"/>
      <c r="F31" s="5"/>
      <c r="G31" s="5"/>
      <c r="H31" s="5"/>
      <c r="I31" s="5"/>
      <c r="J31" s="5"/>
      <c r="K31" s="10">
        <f t="shared" si="6"/>
        <v>0</v>
      </c>
      <c r="L31" s="11">
        <f t="shared" si="7"/>
        <v>-2</v>
      </c>
      <c r="M31" s="12">
        <f t="shared" si="8"/>
        <v>0</v>
      </c>
      <c r="N31" s="15">
        <f t="shared" si="9"/>
        <v>0</v>
      </c>
    </row>
    <row r="32" spans="1:14" ht="12.75">
      <c r="A32" s="7">
        <f t="shared" si="4"/>
        <v>432</v>
      </c>
      <c r="B32" s="8" t="str">
        <f t="shared" si="4"/>
        <v>Louisa Bellis</v>
      </c>
      <c r="C32" s="7" t="str">
        <f t="shared" si="4"/>
        <v>Pinewood</v>
      </c>
      <c r="D32" s="9">
        <f t="shared" si="5"/>
        <v>1</v>
      </c>
      <c r="E32" s="4"/>
      <c r="F32" s="5"/>
      <c r="G32" s="5"/>
      <c r="H32" s="5"/>
      <c r="I32" s="5"/>
      <c r="J32" s="5"/>
      <c r="K32" s="10">
        <f t="shared" si="6"/>
        <v>0</v>
      </c>
      <c r="L32" s="11">
        <f t="shared" si="7"/>
        <v>-2</v>
      </c>
      <c r="M32" s="12">
        <f t="shared" si="8"/>
        <v>0</v>
      </c>
      <c r="N32" s="15">
        <f t="shared" si="9"/>
        <v>0</v>
      </c>
    </row>
    <row r="33" spans="1:14" ht="12.75">
      <c r="A33" s="7">
        <f t="shared" si="4"/>
        <v>433</v>
      </c>
      <c r="B33" s="8" t="str">
        <f t="shared" si="4"/>
        <v>Emily Langdown</v>
      </c>
      <c r="C33" s="7" t="str">
        <f t="shared" si="4"/>
        <v>Andover</v>
      </c>
      <c r="D33" s="9">
        <f t="shared" si="5"/>
        <v>1</v>
      </c>
      <c r="E33" s="4"/>
      <c r="F33" s="5"/>
      <c r="G33" s="5"/>
      <c r="H33" s="5"/>
      <c r="I33" s="5"/>
      <c r="J33" s="5"/>
      <c r="K33" s="10">
        <f t="shared" si="6"/>
        <v>0</v>
      </c>
      <c r="L33" s="11">
        <f t="shared" si="7"/>
        <v>-2</v>
      </c>
      <c r="M33" s="12">
        <f t="shared" si="8"/>
        <v>0</v>
      </c>
      <c r="N33" s="15">
        <f t="shared" si="9"/>
        <v>0</v>
      </c>
    </row>
    <row r="34" spans="1:14" ht="12.75">
      <c r="A34" s="7">
        <f t="shared" si="4"/>
        <v>434</v>
      </c>
      <c r="B34" s="8" t="str">
        <f t="shared" si="4"/>
        <v>Casey Griffiths</v>
      </c>
      <c r="C34" s="7" t="str">
        <f t="shared" si="4"/>
        <v>Wirral </v>
      </c>
      <c r="D34" s="9">
        <f t="shared" si="5"/>
        <v>1</v>
      </c>
      <c r="E34" s="4"/>
      <c r="F34" s="5"/>
      <c r="G34" s="5"/>
      <c r="H34" s="5"/>
      <c r="I34" s="5"/>
      <c r="J34" s="5"/>
      <c r="K34" s="10">
        <f t="shared" si="6"/>
        <v>0</v>
      </c>
      <c r="L34" s="11">
        <f t="shared" si="7"/>
        <v>-2</v>
      </c>
      <c r="M34" s="12">
        <f t="shared" si="8"/>
        <v>0</v>
      </c>
      <c r="N34" s="15">
        <f t="shared" si="9"/>
        <v>0</v>
      </c>
    </row>
    <row r="35" spans="1:14" ht="12.75">
      <c r="A35" s="7">
        <f t="shared" si="4"/>
        <v>435</v>
      </c>
      <c r="B35" s="8" t="str">
        <f t="shared" si="4"/>
        <v>Jade Appleton</v>
      </c>
      <c r="C35" s="7" t="str">
        <f t="shared" si="4"/>
        <v>Wakefield</v>
      </c>
      <c r="D35" s="9">
        <f t="shared" si="5"/>
        <v>1</v>
      </c>
      <c r="E35" s="4"/>
      <c r="F35" s="5"/>
      <c r="G35" s="5"/>
      <c r="H35" s="5"/>
      <c r="I35" s="5"/>
      <c r="J35" s="5"/>
      <c r="K35" s="10">
        <f t="shared" si="6"/>
        <v>0</v>
      </c>
      <c r="L35" s="11">
        <f t="shared" si="7"/>
        <v>-2</v>
      </c>
      <c r="M35" s="12">
        <f t="shared" si="8"/>
        <v>0</v>
      </c>
      <c r="N35" s="15">
        <f t="shared" si="9"/>
        <v>0</v>
      </c>
    </row>
    <row r="36" ht="12.75">
      <c r="B36" s="13"/>
    </row>
    <row r="37" spans="1:13" ht="25.5">
      <c r="A37" s="1" t="s">
        <v>0</v>
      </c>
      <c r="B37" s="2" t="s">
        <v>23</v>
      </c>
      <c r="C37" s="1" t="s">
        <v>1</v>
      </c>
      <c r="D37" s="3" t="s">
        <v>2</v>
      </c>
      <c r="E37" s="4" t="s">
        <v>3</v>
      </c>
      <c r="F37" s="5" t="s">
        <v>4</v>
      </c>
      <c r="G37" s="5" t="s">
        <v>5</v>
      </c>
      <c r="H37" s="5" t="s">
        <v>6</v>
      </c>
      <c r="I37" s="5" t="s">
        <v>7</v>
      </c>
      <c r="J37" s="5" t="s">
        <v>8</v>
      </c>
      <c r="K37" s="6" t="s">
        <v>9</v>
      </c>
      <c r="L37" s="6"/>
      <c r="M37" s="3" t="s">
        <v>10</v>
      </c>
    </row>
    <row r="38" spans="1:13" ht="12.75">
      <c r="A38" s="7">
        <f aca="true" t="shared" si="10" ref="A38:C53">A20</f>
        <v>420</v>
      </c>
      <c r="B38" s="8" t="str">
        <f t="shared" si="10"/>
        <v>Samantha Allen</v>
      </c>
      <c r="C38" s="7" t="str">
        <f t="shared" si="10"/>
        <v>Andover</v>
      </c>
      <c r="D38" s="17">
        <f aca="true" t="shared" si="11" ref="D38:D53">RANK(M38,M$38:M$53,0)</f>
        <v>1</v>
      </c>
      <c r="E38" s="16"/>
      <c r="F38" s="14"/>
      <c r="G38" s="14"/>
      <c r="H38" s="14"/>
      <c r="I38" s="14"/>
      <c r="J38" s="14"/>
      <c r="K38" s="18">
        <f aca="true" t="shared" si="12" ref="K38:K53">SUM(F38:J38)-(MAX(F38:J38)+MIN(F38:J38))</f>
        <v>0</v>
      </c>
      <c r="L38" s="19">
        <f aca="true" t="shared" si="13" ref="L38:L53">COUNT(F38:J38)-2</f>
        <v>-2</v>
      </c>
      <c r="M38" s="20">
        <f aca="true" t="shared" si="14" ref="M38:M53">SUM(K38*3)/L38+E38</f>
        <v>0</v>
      </c>
    </row>
    <row r="39" spans="1:13" ht="12.75">
      <c r="A39" s="7">
        <f t="shared" si="10"/>
        <v>421</v>
      </c>
      <c r="B39" s="8" t="str">
        <f t="shared" si="10"/>
        <v>Paige Clarke</v>
      </c>
      <c r="C39" s="7" t="str">
        <f t="shared" si="10"/>
        <v>Pinewood</v>
      </c>
      <c r="D39" s="17">
        <f t="shared" si="11"/>
        <v>1</v>
      </c>
      <c r="E39" s="16"/>
      <c r="F39" s="14"/>
      <c r="G39" s="14"/>
      <c r="H39" s="14"/>
      <c r="I39" s="14"/>
      <c r="J39" s="14"/>
      <c r="K39" s="18">
        <f t="shared" si="12"/>
        <v>0</v>
      </c>
      <c r="L39" s="19">
        <f t="shared" si="13"/>
        <v>-2</v>
      </c>
      <c r="M39" s="20">
        <f t="shared" si="14"/>
        <v>0</v>
      </c>
    </row>
    <row r="40" spans="1:13" ht="12.75">
      <c r="A40" s="7">
        <f t="shared" si="10"/>
        <v>422</v>
      </c>
      <c r="B40" s="8" t="str">
        <f t="shared" si="10"/>
        <v>Jodie Langley</v>
      </c>
      <c r="C40" s="7" t="str">
        <f t="shared" si="10"/>
        <v>Pinewood</v>
      </c>
      <c r="D40" s="17">
        <f t="shared" si="11"/>
        <v>1</v>
      </c>
      <c r="E40" s="16"/>
      <c r="F40" s="14"/>
      <c r="G40" s="14"/>
      <c r="H40" s="14"/>
      <c r="I40" s="14"/>
      <c r="J40" s="14"/>
      <c r="K40" s="18">
        <f t="shared" si="12"/>
        <v>0</v>
      </c>
      <c r="L40" s="19">
        <f t="shared" si="13"/>
        <v>-2</v>
      </c>
      <c r="M40" s="20">
        <f t="shared" si="14"/>
        <v>0</v>
      </c>
    </row>
    <row r="41" spans="1:13" ht="12.75">
      <c r="A41" s="7">
        <f t="shared" si="10"/>
        <v>423</v>
      </c>
      <c r="B41" s="8" t="str">
        <f t="shared" si="10"/>
        <v>Katherine Spencer</v>
      </c>
      <c r="C41" s="7" t="str">
        <f t="shared" si="10"/>
        <v>S Tyneside</v>
      </c>
      <c r="D41" s="17">
        <f t="shared" si="11"/>
        <v>1</v>
      </c>
      <c r="E41" s="16"/>
      <c r="F41" s="14"/>
      <c r="G41" s="14"/>
      <c r="H41" s="14"/>
      <c r="I41" s="14"/>
      <c r="J41" s="14"/>
      <c r="K41" s="18">
        <f t="shared" si="12"/>
        <v>0</v>
      </c>
      <c r="L41" s="19">
        <f t="shared" si="13"/>
        <v>-2</v>
      </c>
      <c r="M41" s="20">
        <f t="shared" si="14"/>
        <v>0</v>
      </c>
    </row>
    <row r="42" spans="1:13" ht="12.75">
      <c r="A42" s="7">
        <f t="shared" si="10"/>
        <v>424</v>
      </c>
      <c r="B42" s="8" t="str">
        <f t="shared" si="10"/>
        <v>Megan Johnson</v>
      </c>
      <c r="C42" s="7" t="str">
        <f t="shared" si="10"/>
        <v>Wakefield</v>
      </c>
      <c r="D42" s="17">
        <f t="shared" si="11"/>
        <v>1</v>
      </c>
      <c r="E42" s="16"/>
      <c r="F42" s="14"/>
      <c r="G42" s="14"/>
      <c r="H42" s="14"/>
      <c r="I42" s="14"/>
      <c r="J42" s="14"/>
      <c r="K42" s="18">
        <f t="shared" si="12"/>
        <v>0</v>
      </c>
      <c r="L42" s="19">
        <f t="shared" si="13"/>
        <v>-2</v>
      </c>
      <c r="M42" s="20">
        <f t="shared" si="14"/>
        <v>0</v>
      </c>
    </row>
    <row r="43" spans="1:13" ht="12.75">
      <c r="A43" s="7">
        <f t="shared" si="10"/>
        <v>425</v>
      </c>
      <c r="B43" s="8" t="str">
        <f t="shared" si="10"/>
        <v>Megan Green</v>
      </c>
      <c r="C43" s="7" t="str">
        <f t="shared" si="10"/>
        <v>M Keynes</v>
      </c>
      <c r="D43" s="17">
        <f t="shared" si="11"/>
        <v>1</v>
      </c>
      <c r="E43" s="16"/>
      <c r="F43" s="14"/>
      <c r="G43" s="14"/>
      <c r="H43" s="14"/>
      <c r="I43" s="14"/>
      <c r="J43" s="14"/>
      <c r="K43" s="18">
        <f t="shared" si="12"/>
        <v>0</v>
      </c>
      <c r="L43" s="19">
        <f t="shared" si="13"/>
        <v>-2</v>
      </c>
      <c r="M43" s="20">
        <f t="shared" si="14"/>
        <v>0</v>
      </c>
    </row>
    <row r="44" spans="1:13" ht="12.75">
      <c r="A44" s="7">
        <f t="shared" si="10"/>
        <v>426</v>
      </c>
      <c r="B44" s="8" t="str">
        <f t="shared" si="10"/>
        <v>Sharnah Evans</v>
      </c>
      <c r="C44" s="7" t="str">
        <f t="shared" si="10"/>
        <v>Deeside</v>
      </c>
      <c r="D44" s="17">
        <f t="shared" si="11"/>
        <v>1</v>
      </c>
      <c r="E44" s="16"/>
      <c r="F44" s="14"/>
      <c r="G44" s="14"/>
      <c r="H44" s="14"/>
      <c r="I44" s="14"/>
      <c r="J44" s="14"/>
      <c r="K44" s="18">
        <f t="shared" si="12"/>
        <v>0</v>
      </c>
      <c r="L44" s="19">
        <f t="shared" si="13"/>
        <v>-2</v>
      </c>
      <c r="M44" s="20">
        <f t="shared" si="14"/>
        <v>0</v>
      </c>
    </row>
    <row r="45" spans="1:13" ht="12.75">
      <c r="A45" s="7">
        <f t="shared" si="10"/>
        <v>427</v>
      </c>
      <c r="B45" s="8" t="str">
        <f t="shared" si="10"/>
        <v>Kate Halden</v>
      </c>
      <c r="C45" s="7" t="str">
        <f t="shared" si="10"/>
        <v>Wirral </v>
      </c>
      <c r="D45" s="17">
        <f t="shared" si="11"/>
        <v>1</v>
      </c>
      <c r="E45" s="16"/>
      <c r="F45" s="14"/>
      <c r="G45" s="14"/>
      <c r="H45" s="14"/>
      <c r="I45" s="14"/>
      <c r="J45" s="14"/>
      <c r="K45" s="18">
        <f t="shared" si="12"/>
        <v>0</v>
      </c>
      <c r="L45" s="19">
        <f t="shared" si="13"/>
        <v>-2</v>
      </c>
      <c r="M45" s="20">
        <f t="shared" si="14"/>
        <v>0</v>
      </c>
    </row>
    <row r="46" spans="1:13" ht="12.75">
      <c r="A46" s="7">
        <f t="shared" si="10"/>
        <v>428</v>
      </c>
      <c r="B46" s="8" t="str">
        <f t="shared" si="10"/>
        <v>Samantha Davies</v>
      </c>
      <c r="C46" s="7" t="str">
        <f t="shared" si="10"/>
        <v>M Keynes</v>
      </c>
      <c r="D46" s="17">
        <f t="shared" si="11"/>
        <v>1</v>
      </c>
      <c r="E46" s="16"/>
      <c r="F46" s="14"/>
      <c r="G46" s="14"/>
      <c r="H46" s="14"/>
      <c r="I46" s="14"/>
      <c r="J46" s="14"/>
      <c r="K46" s="18">
        <f t="shared" si="12"/>
        <v>0</v>
      </c>
      <c r="L46" s="19">
        <f t="shared" si="13"/>
        <v>-2</v>
      </c>
      <c r="M46" s="20">
        <f t="shared" si="14"/>
        <v>0</v>
      </c>
    </row>
    <row r="47" spans="1:13" ht="12.75">
      <c r="A47" s="7">
        <f t="shared" si="10"/>
        <v>429</v>
      </c>
      <c r="B47" s="8" t="str">
        <f t="shared" si="10"/>
        <v>Rosie Purser</v>
      </c>
      <c r="C47" s="7" t="str">
        <f t="shared" si="10"/>
        <v>Pinewood</v>
      </c>
      <c r="D47" s="17">
        <f t="shared" si="11"/>
        <v>1</v>
      </c>
      <c r="E47" s="16"/>
      <c r="F47" s="14"/>
      <c r="G47" s="14"/>
      <c r="H47" s="14"/>
      <c r="I47" s="14"/>
      <c r="J47" s="14"/>
      <c r="K47" s="18">
        <f t="shared" si="12"/>
        <v>0</v>
      </c>
      <c r="L47" s="19">
        <f t="shared" si="13"/>
        <v>-2</v>
      </c>
      <c r="M47" s="20">
        <f t="shared" si="14"/>
        <v>0</v>
      </c>
    </row>
    <row r="48" spans="1:13" ht="12.75">
      <c r="A48" s="7">
        <f t="shared" si="10"/>
        <v>430</v>
      </c>
      <c r="B48" s="8" t="str">
        <f t="shared" si="10"/>
        <v>Olivia Bradshaw</v>
      </c>
      <c r="C48" s="7" t="str">
        <f t="shared" si="10"/>
        <v>Wakefield</v>
      </c>
      <c r="D48" s="17">
        <f t="shared" si="11"/>
        <v>1</v>
      </c>
      <c r="E48" s="16"/>
      <c r="F48" s="14"/>
      <c r="G48" s="14"/>
      <c r="H48" s="14"/>
      <c r="I48" s="14"/>
      <c r="J48" s="14"/>
      <c r="K48" s="18">
        <f t="shared" si="12"/>
        <v>0</v>
      </c>
      <c r="L48" s="19">
        <f t="shared" si="13"/>
        <v>-2</v>
      </c>
      <c r="M48" s="20">
        <f t="shared" si="14"/>
        <v>0</v>
      </c>
    </row>
    <row r="49" spans="1:13" ht="12.75">
      <c r="A49" s="7">
        <f t="shared" si="10"/>
        <v>431</v>
      </c>
      <c r="B49" s="8" t="str">
        <f t="shared" si="10"/>
        <v>Georgina Thomas</v>
      </c>
      <c r="C49" s="7" t="str">
        <f t="shared" si="10"/>
        <v>Wakefield</v>
      </c>
      <c r="D49" s="17">
        <f t="shared" si="11"/>
        <v>1</v>
      </c>
      <c r="E49" s="16"/>
      <c r="F49" s="14"/>
      <c r="G49" s="14"/>
      <c r="H49" s="14"/>
      <c r="I49" s="14"/>
      <c r="J49" s="14"/>
      <c r="K49" s="18">
        <f t="shared" si="12"/>
        <v>0</v>
      </c>
      <c r="L49" s="19">
        <f t="shared" si="13"/>
        <v>-2</v>
      </c>
      <c r="M49" s="20">
        <f t="shared" si="14"/>
        <v>0</v>
      </c>
    </row>
    <row r="50" spans="1:13" ht="12.75">
      <c r="A50" s="7">
        <f t="shared" si="10"/>
        <v>432</v>
      </c>
      <c r="B50" s="8" t="str">
        <f t="shared" si="10"/>
        <v>Louisa Bellis</v>
      </c>
      <c r="C50" s="7" t="str">
        <f t="shared" si="10"/>
        <v>Pinewood</v>
      </c>
      <c r="D50" s="17">
        <f t="shared" si="11"/>
        <v>1</v>
      </c>
      <c r="E50" s="16"/>
      <c r="F50" s="14"/>
      <c r="G50" s="14"/>
      <c r="H50" s="14"/>
      <c r="I50" s="14"/>
      <c r="J50" s="14"/>
      <c r="K50" s="18">
        <f t="shared" si="12"/>
        <v>0</v>
      </c>
      <c r="L50" s="19">
        <f t="shared" si="13"/>
        <v>-2</v>
      </c>
      <c r="M50" s="20">
        <f t="shared" si="14"/>
        <v>0</v>
      </c>
    </row>
    <row r="51" spans="1:13" ht="12.75">
      <c r="A51" s="7">
        <f t="shared" si="10"/>
        <v>433</v>
      </c>
      <c r="B51" s="8" t="str">
        <f t="shared" si="10"/>
        <v>Emily Langdown</v>
      </c>
      <c r="C51" s="7" t="str">
        <f t="shared" si="10"/>
        <v>Andover</v>
      </c>
      <c r="D51" s="17">
        <f t="shared" si="11"/>
        <v>1</v>
      </c>
      <c r="E51" s="16"/>
      <c r="F51" s="14"/>
      <c r="G51" s="14"/>
      <c r="H51" s="14"/>
      <c r="I51" s="14"/>
      <c r="J51" s="14"/>
      <c r="K51" s="18">
        <f t="shared" si="12"/>
        <v>0</v>
      </c>
      <c r="L51" s="19">
        <f t="shared" si="13"/>
        <v>-2</v>
      </c>
      <c r="M51" s="20">
        <f t="shared" si="14"/>
        <v>0</v>
      </c>
    </row>
    <row r="52" spans="1:13" ht="12.75">
      <c r="A52" s="7">
        <f t="shared" si="10"/>
        <v>434</v>
      </c>
      <c r="B52" s="8" t="str">
        <f t="shared" si="10"/>
        <v>Casey Griffiths</v>
      </c>
      <c r="C52" s="7" t="str">
        <f t="shared" si="10"/>
        <v>Wirral </v>
      </c>
      <c r="D52" s="17">
        <f t="shared" si="11"/>
        <v>1</v>
      </c>
      <c r="E52" s="16"/>
      <c r="F52" s="14"/>
      <c r="G52" s="14"/>
      <c r="H52" s="14"/>
      <c r="I52" s="14"/>
      <c r="J52" s="14"/>
      <c r="K52" s="18">
        <f t="shared" si="12"/>
        <v>0</v>
      </c>
      <c r="L52" s="19">
        <f t="shared" si="13"/>
        <v>-2</v>
      </c>
      <c r="M52" s="20">
        <f t="shared" si="14"/>
        <v>0</v>
      </c>
    </row>
    <row r="53" spans="1:13" ht="12.75">
      <c r="A53" s="7">
        <f t="shared" si="10"/>
        <v>435</v>
      </c>
      <c r="B53" s="8" t="str">
        <f t="shared" si="10"/>
        <v>Jade Appleton</v>
      </c>
      <c r="C53" s="7" t="str">
        <f t="shared" si="10"/>
        <v>Wakefield</v>
      </c>
      <c r="D53" s="9">
        <f t="shared" si="11"/>
        <v>1</v>
      </c>
      <c r="E53" s="4"/>
      <c r="F53" s="5"/>
      <c r="G53" s="5"/>
      <c r="H53" s="5"/>
      <c r="I53" s="5"/>
      <c r="J53" s="5"/>
      <c r="K53" s="10">
        <f t="shared" si="12"/>
        <v>0</v>
      </c>
      <c r="L53" s="11">
        <f t="shared" si="13"/>
        <v>-2</v>
      </c>
      <c r="M53" s="12">
        <f t="shared" si="14"/>
        <v>0</v>
      </c>
    </row>
    <row r="54" ht="12.75">
      <c r="B54" s="13"/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4"/>
  <sheetViews>
    <sheetView zoomScale="120" zoomScaleNormal="120" zoomScalePageLayoutView="0" workbookViewId="0" topLeftCell="A26">
      <selection activeCell="B104" sqref="B104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12.75">
      <c r="A1" s="99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38.25">
      <c r="A2" s="1" t="s">
        <v>0</v>
      </c>
      <c r="B2" s="2" t="s">
        <v>163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8</v>
      </c>
      <c r="K2" s="98" t="s">
        <v>9</v>
      </c>
      <c r="L2" s="98"/>
      <c r="M2" s="81" t="s">
        <v>10</v>
      </c>
    </row>
    <row r="3" spans="1:13" ht="12.75">
      <c r="A3" s="21">
        <v>565</v>
      </c>
      <c r="B3" s="22" t="s">
        <v>59</v>
      </c>
      <c r="C3" s="22" t="s">
        <v>18</v>
      </c>
      <c r="D3" s="9">
        <f aca="true" t="shared" si="0" ref="D3:D23">RANK(M3,M$3:M$23,0)</f>
        <v>1</v>
      </c>
      <c r="E3" s="45">
        <v>2.4</v>
      </c>
      <c r="F3" s="46">
        <v>8.1</v>
      </c>
      <c r="G3" s="46">
        <v>7.8</v>
      </c>
      <c r="H3" s="46">
        <v>8.1</v>
      </c>
      <c r="I3" s="46">
        <v>8</v>
      </c>
      <c r="J3" s="46">
        <v>8</v>
      </c>
      <c r="K3" s="10">
        <f aca="true" t="shared" si="1" ref="K3:K23">SUM(F3:J3)-(MAX(F3:J3)+MIN(F3:J3))</f>
        <v>24.1</v>
      </c>
      <c r="L3" s="11">
        <f aca="true" t="shared" si="2" ref="L3:L23">COUNT(F3:J3)-2</f>
        <v>3</v>
      </c>
      <c r="M3" s="12">
        <f aca="true" t="shared" si="3" ref="M3:M23">SUM(K3*3)/L3+E3</f>
        <v>26.500000000000004</v>
      </c>
    </row>
    <row r="4" spans="1:13" ht="12.75">
      <c r="A4" s="23">
        <v>566</v>
      </c>
      <c r="B4" s="24" t="s">
        <v>47</v>
      </c>
      <c r="C4" s="24" t="s">
        <v>51</v>
      </c>
      <c r="D4" s="9">
        <f>RANK(M4,M$3:M$23,0)</f>
        <v>4</v>
      </c>
      <c r="E4" s="45"/>
      <c r="F4" s="46"/>
      <c r="G4" s="46"/>
      <c r="H4" s="46"/>
      <c r="I4" s="46"/>
      <c r="J4" s="46"/>
      <c r="K4" s="10"/>
      <c r="L4" s="11"/>
      <c r="M4" s="12"/>
    </row>
    <row r="5" spans="1:13" ht="12.75" customHeight="1">
      <c r="A5" s="23">
        <v>567</v>
      </c>
      <c r="B5" s="24" t="s">
        <v>58</v>
      </c>
      <c r="C5" s="24" t="s">
        <v>51</v>
      </c>
      <c r="D5" s="9">
        <f>RANK(M5,M$3:M$23,0)</f>
        <v>2</v>
      </c>
      <c r="E5" s="45">
        <v>2.5</v>
      </c>
      <c r="F5" s="46">
        <v>7.9</v>
      </c>
      <c r="G5" s="46">
        <v>7.9</v>
      </c>
      <c r="H5" s="46">
        <v>7.9</v>
      </c>
      <c r="I5" s="46">
        <v>7.9</v>
      </c>
      <c r="J5" s="46">
        <v>8.2</v>
      </c>
      <c r="K5" s="10">
        <f>SUM(F5:J5)-(MAX(F5:J5)+MIN(F5:J5))</f>
        <v>23.699999999999996</v>
      </c>
      <c r="L5" s="11">
        <f>COUNT(F5:J5)-2</f>
        <v>3</v>
      </c>
      <c r="M5" s="12">
        <f>SUM(K5*3)/L5+E5</f>
        <v>26.2</v>
      </c>
    </row>
    <row r="6" spans="1:13" ht="12.75">
      <c r="A6" s="23">
        <v>568</v>
      </c>
      <c r="B6" s="24" t="s">
        <v>140</v>
      </c>
      <c r="C6" s="24" t="s">
        <v>131</v>
      </c>
      <c r="D6" s="9">
        <f>RANK(M6,M$3:M$23,0)</f>
        <v>3</v>
      </c>
      <c r="E6" s="45">
        <v>2.4</v>
      </c>
      <c r="F6" s="46">
        <v>8.2</v>
      </c>
      <c r="G6" s="46">
        <v>8</v>
      </c>
      <c r="H6" s="46">
        <v>7.7</v>
      </c>
      <c r="I6" s="46">
        <v>7.8</v>
      </c>
      <c r="J6" s="46">
        <v>7.8</v>
      </c>
      <c r="K6" s="10">
        <f>SUM(F6:J6)-(MAX(F6:J6)+MIN(F6:J6))</f>
        <v>23.6</v>
      </c>
      <c r="L6" s="11">
        <f>COUNT(F6:J6)-2</f>
        <v>3</v>
      </c>
      <c r="M6" s="12">
        <f>SUM(K6*3)/L6+E6</f>
        <v>26.000000000000004</v>
      </c>
    </row>
    <row r="7" spans="1:13" ht="12.75">
      <c r="A7" s="23"/>
      <c r="B7" s="24"/>
      <c r="C7" s="24"/>
      <c r="D7" s="9">
        <f t="shared" si="0"/>
        <v>4</v>
      </c>
      <c r="E7" s="45"/>
      <c r="F7" s="46"/>
      <c r="G7" s="46"/>
      <c r="H7" s="46"/>
      <c r="I7" s="46"/>
      <c r="J7" s="46"/>
      <c r="K7" s="10">
        <f t="shared" si="1"/>
        <v>0</v>
      </c>
      <c r="L7" s="11">
        <f t="shared" si="2"/>
        <v>-2</v>
      </c>
      <c r="M7" s="12">
        <f t="shared" si="3"/>
        <v>0</v>
      </c>
    </row>
    <row r="8" spans="1:13" ht="12.75" hidden="1">
      <c r="A8" s="23"/>
      <c r="B8" s="24"/>
      <c r="C8" s="24"/>
      <c r="D8" s="9">
        <f t="shared" si="0"/>
        <v>4</v>
      </c>
      <c r="E8" s="45"/>
      <c r="F8" s="46"/>
      <c r="G8" s="46"/>
      <c r="H8" s="46"/>
      <c r="I8" s="46"/>
      <c r="J8" s="46"/>
      <c r="K8" s="10">
        <f t="shared" si="1"/>
        <v>0</v>
      </c>
      <c r="L8" s="11">
        <f t="shared" si="2"/>
        <v>-2</v>
      </c>
      <c r="M8" s="12">
        <f t="shared" si="3"/>
        <v>0</v>
      </c>
    </row>
    <row r="9" spans="1:13" ht="12.75" hidden="1">
      <c r="A9" s="23"/>
      <c r="B9" s="24"/>
      <c r="C9" s="24"/>
      <c r="D9" s="9">
        <f t="shared" si="0"/>
        <v>4</v>
      </c>
      <c r="E9" s="45"/>
      <c r="F9" s="46"/>
      <c r="G9" s="46"/>
      <c r="H9" s="46"/>
      <c r="I9" s="46"/>
      <c r="J9" s="46"/>
      <c r="K9" s="10">
        <f t="shared" si="1"/>
        <v>0</v>
      </c>
      <c r="L9" s="11">
        <f t="shared" si="2"/>
        <v>-2</v>
      </c>
      <c r="M9" s="12">
        <f t="shared" si="3"/>
        <v>0</v>
      </c>
    </row>
    <row r="10" spans="1:13" ht="12.75" hidden="1">
      <c r="A10" s="23"/>
      <c r="B10" s="24"/>
      <c r="C10" s="24"/>
      <c r="D10" s="9">
        <f t="shared" si="0"/>
        <v>4</v>
      </c>
      <c r="E10" s="45"/>
      <c r="F10" s="46"/>
      <c r="G10" s="46"/>
      <c r="H10" s="46"/>
      <c r="I10" s="46"/>
      <c r="J10" s="46"/>
      <c r="K10" s="10">
        <f t="shared" si="1"/>
        <v>0</v>
      </c>
      <c r="L10" s="11">
        <f t="shared" si="2"/>
        <v>-2</v>
      </c>
      <c r="M10" s="12">
        <f t="shared" si="3"/>
        <v>0</v>
      </c>
    </row>
    <row r="11" spans="1:13" ht="12.75" hidden="1">
      <c r="A11" s="23"/>
      <c r="B11" s="24"/>
      <c r="C11" s="24"/>
      <c r="D11" s="9">
        <f t="shared" si="0"/>
        <v>4</v>
      </c>
      <c r="E11" s="45"/>
      <c r="F11" s="46"/>
      <c r="G11" s="46"/>
      <c r="H11" s="46"/>
      <c r="I11" s="46"/>
      <c r="J11" s="46"/>
      <c r="K11" s="10">
        <f t="shared" si="1"/>
        <v>0</v>
      </c>
      <c r="L11" s="11">
        <f t="shared" si="2"/>
        <v>-2</v>
      </c>
      <c r="M11" s="12">
        <f t="shared" si="3"/>
        <v>0</v>
      </c>
    </row>
    <row r="12" spans="1:13" ht="12.75" hidden="1">
      <c r="A12" s="23"/>
      <c r="B12" s="24"/>
      <c r="C12" s="24"/>
      <c r="D12" s="9">
        <f t="shared" si="0"/>
        <v>4</v>
      </c>
      <c r="E12" s="45"/>
      <c r="F12" s="46"/>
      <c r="G12" s="46"/>
      <c r="H12" s="46"/>
      <c r="I12" s="46"/>
      <c r="J12" s="46"/>
      <c r="K12" s="10">
        <f t="shared" si="1"/>
        <v>0</v>
      </c>
      <c r="L12" s="11">
        <f t="shared" si="2"/>
        <v>-2</v>
      </c>
      <c r="M12" s="12">
        <f t="shared" si="3"/>
        <v>0</v>
      </c>
    </row>
    <row r="13" spans="1:13" ht="12.75" hidden="1">
      <c r="A13" s="23"/>
      <c r="B13" s="24"/>
      <c r="C13" s="24"/>
      <c r="D13" s="9">
        <f t="shared" si="0"/>
        <v>4</v>
      </c>
      <c r="E13" s="45"/>
      <c r="F13" s="46"/>
      <c r="G13" s="46"/>
      <c r="H13" s="46"/>
      <c r="I13" s="46"/>
      <c r="J13" s="46"/>
      <c r="K13" s="10">
        <f t="shared" si="1"/>
        <v>0</v>
      </c>
      <c r="L13" s="11">
        <f t="shared" si="2"/>
        <v>-2</v>
      </c>
      <c r="M13" s="12">
        <f t="shared" si="3"/>
        <v>0</v>
      </c>
    </row>
    <row r="14" spans="1:13" ht="12.75" hidden="1">
      <c r="A14" s="23"/>
      <c r="B14" s="24"/>
      <c r="C14" s="24"/>
      <c r="D14" s="9">
        <f t="shared" si="0"/>
        <v>4</v>
      </c>
      <c r="E14" s="45"/>
      <c r="F14" s="46"/>
      <c r="G14" s="46"/>
      <c r="H14" s="46"/>
      <c r="I14" s="46"/>
      <c r="J14" s="46"/>
      <c r="K14" s="10">
        <f t="shared" si="1"/>
        <v>0</v>
      </c>
      <c r="L14" s="11">
        <f t="shared" si="2"/>
        <v>-2</v>
      </c>
      <c r="M14" s="12">
        <f t="shared" si="3"/>
        <v>0</v>
      </c>
    </row>
    <row r="15" spans="1:13" ht="12.75" hidden="1">
      <c r="A15" s="23"/>
      <c r="B15" s="24"/>
      <c r="C15" s="24"/>
      <c r="D15" s="9">
        <f t="shared" si="0"/>
        <v>4</v>
      </c>
      <c r="E15" s="45"/>
      <c r="F15" s="46"/>
      <c r="G15" s="46"/>
      <c r="H15" s="46"/>
      <c r="I15" s="46"/>
      <c r="J15" s="46"/>
      <c r="K15" s="10">
        <f t="shared" si="1"/>
        <v>0</v>
      </c>
      <c r="L15" s="11">
        <f t="shared" si="2"/>
        <v>-2</v>
      </c>
      <c r="M15" s="12">
        <f t="shared" si="3"/>
        <v>0</v>
      </c>
    </row>
    <row r="16" spans="1:13" ht="12.75" hidden="1">
      <c r="A16" s="23"/>
      <c r="B16" s="24"/>
      <c r="C16" s="24"/>
      <c r="D16" s="9">
        <f t="shared" si="0"/>
        <v>4</v>
      </c>
      <c r="E16" s="45"/>
      <c r="F16" s="46"/>
      <c r="G16" s="46"/>
      <c r="H16" s="46"/>
      <c r="I16" s="46"/>
      <c r="J16" s="46"/>
      <c r="K16" s="10">
        <f t="shared" si="1"/>
        <v>0</v>
      </c>
      <c r="L16" s="11">
        <f t="shared" si="2"/>
        <v>-2</v>
      </c>
      <c r="M16" s="12">
        <f t="shared" si="3"/>
        <v>0</v>
      </c>
    </row>
    <row r="17" spans="1:13" ht="12.75" hidden="1">
      <c r="A17" s="23"/>
      <c r="B17" s="24"/>
      <c r="C17" s="24"/>
      <c r="D17" s="9">
        <f t="shared" si="0"/>
        <v>4</v>
      </c>
      <c r="E17" s="45"/>
      <c r="F17" s="46"/>
      <c r="G17" s="46"/>
      <c r="H17" s="46"/>
      <c r="I17" s="46"/>
      <c r="J17" s="46"/>
      <c r="K17" s="10">
        <f t="shared" si="1"/>
        <v>0</v>
      </c>
      <c r="L17" s="11">
        <f t="shared" si="2"/>
        <v>-2</v>
      </c>
      <c r="M17" s="12">
        <f t="shared" si="3"/>
        <v>0</v>
      </c>
    </row>
    <row r="18" spans="1:13" ht="12.75" hidden="1">
      <c r="A18" s="23"/>
      <c r="B18" s="24"/>
      <c r="C18" s="24"/>
      <c r="D18" s="9">
        <f t="shared" si="0"/>
        <v>4</v>
      </c>
      <c r="E18" s="45"/>
      <c r="F18" s="46"/>
      <c r="G18" s="46"/>
      <c r="H18" s="46"/>
      <c r="I18" s="46"/>
      <c r="J18" s="46"/>
      <c r="K18" s="10">
        <f t="shared" si="1"/>
        <v>0</v>
      </c>
      <c r="L18" s="11">
        <f t="shared" si="2"/>
        <v>-2</v>
      </c>
      <c r="M18" s="12">
        <f t="shared" si="3"/>
        <v>0</v>
      </c>
    </row>
    <row r="19" spans="1:13" ht="12.75" hidden="1">
      <c r="A19" s="23"/>
      <c r="B19" s="24"/>
      <c r="C19" s="24"/>
      <c r="D19" s="9">
        <f t="shared" si="0"/>
        <v>4</v>
      </c>
      <c r="E19" s="45"/>
      <c r="F19" s="46"/>
      <c r="G19" s="46"/>
      <c r="H19" s="46"/>
      <c r="I19" s="46"/>
      <c r="J19" s="46"/>
      <c r="K19" s="10">
        <f t="shared" si="1"/>
        <v>0</v>
      </c>
      <c r="L19" s="11">
        <f t="shared" si="2"/>
        <v>-2</v>
      </c>
      <c r="M19" s="12">
        <f t="shared" si="3"/>
        <v>0</v>
      </c>
    </row>
    <row r="20" spans="1:13" ht="12.75" hidden="1">
      <c r="A20" s="23"/>
      <c r="B20" s="24"/>
      <c r="C20" s="24"/>
      <c r="D20" s="9">
        <f t="shared" si="0"/>
        <v>4</v>
      </c>
      <c r="E20" s="45"/>
      <c r="F20" s="46"/>
      <c r="G20" s="46"/>
      <c r="H20" s="46"/>
      <c r="I20" s="46"/>
      <c r="J20" s="46"/>
      <c r="K20" s="10">
        <f t="shared" si="1"/>
        <v>0</v>
      </c>
      <c r="L20" s="11">
        <f t="shared" si="2"/>
        <v>-2</v>
      </c>
      <c r="M20" s="12">
        <f t="shared" si="3"/>
        <v>0</v>
      </c>
    </row>
    <row r="21" spans="1:13" ht="12.75" hidden="1">
      <c r="A21" s="23"/>
      <c r="B21" s="24"/>
      <c r="C21" s="24"/>
      <c r="D21" s="9">
        <f t="shared" si="0"/>
        <v>4</v>
      </c>
      <c r="E21" s="45"/>
      <c r="F21" s="46"/>
      <c r="G21" s="46"/>
      <c r="H21" s="46"/>
      <c r="I21" s="46"/>
      <c r="J21" s="46"/>
      <c r="K21" s="10">
        <f t="shared" si="1"/>
        <v>0</v>
      </c>
      <c r="L21" s="11">
        <f t="shared" si="2"/>
        <v>-2</v>
      </c>
      <c r="M21" s="12">
        <f t="shared" si="3"/>
        <v>0</v>
      </c>
    </row>
    <row r="22" spans="1:13" ht="12.75" hidden="1">
      <c r="A22" s="23"/>
      <c r="B22" s="24"/>
      <c r="C22" s="24"/>
      <c r="D22" s="9">
        <f t="shared" si="0"/>
        <v>4</v>
      </c>
      <c r="E22" s="45"/>
      <c r="F22" s="46"/>
      <c r="G22" s="46"/>
      <c r="H22" s="46"/>
      <c r="I22" s="46"/>
      <c r="J22" s="46"/>
      <c r="K22" s="10">
        <f t="shared" si="1"/>
        <v>0</v>
      </c>
      <c r="L22" s="11">
        <f t="shared" si="2"/>
        <v>-2</v>
      </c>
      <c r="M22" s="12">
        <f t="shared" si="3"/>
        <v>0</v>
      </c>
    </row>
    <row r="23" spans="1:13" ht="12.75" hidden="1">
      <c r="A23" s="23"/>
      <c r="B23" s="24"/>
      <c r="C23" s="24"/>
      <c r="D23" s="9">
        <f t="shared" si="0"/>
        <v>4</v>
      </c>
      <c r="E23" s="45"/>
      <c r="F23" s="46"/>
      <c r="G23" s="46"/>
      <c r="H23" s="46"/>
      <c r="I23" s="46"/>
      <c r="J23" s="46"/>
      <c r="K23" s="10">
        <f t="shared" si="1"/>
        <v>0</v>
      </c>
      <c r="L23" s="11">
        <f t="shared" si="2"/>
        <v>-2</v>
      </c>
      <c r="M23" s="12">
        <f t="shared" si="3"/>
        <v>0</v>
      </c>
    </row>
    <row r="24" spans="1:13" ht="12.75">
      <c r="A24" s="71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4" ht="38.25">
      <c r="A25" s="1" t="s">
        <v>0</v>
      </c>
      <c r="B25" s="2" t="s">
        <v>164</v>
      </c>
      <c r="C25" s="1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6" t="s">
        <v>9</v>
      </c>
      <c r="L25" s="6"/>
      <c r="M25" s="3" t="s">
        <v>10</v>
      </c>
      <c r="N25" s="14" t="s">
        <v>9</v>
      </c>
    </row>
    <row r="26" spans="1:14" ht="12.75">
      <c r="A26" s="7">
        <f aca="true" t="shared" si="4" ref="A26:C43">+A3</f>
        <v>565</v>
      </c>
      <c r="B26" s="7" t="str">
        <f t="shared" si="4"/>
        <v>Jamie Stanley</v>
      </c>
      <c r="C26" s="7" t="str">
        <f t="shared" si="4"/>
        <v>Andover</v>
      </c>
      <c r="D26" s="9">
        <f aca="true" t="shared" si="5" ref="D26:D46">RANK(N26,N$26:N$46,0)</f>
        <v>2</v>
      </c>
      <c r="E26" s="45">
        <v>2.6</v>
      </c>
      <c r="F26" s="46">
        <v>8.2</v>
      </c>
      <c r="G26" s="46">
        <v>8</v>
      </c>
      <c r="H26" s="46">
        <v>8</v>
      </c>
      <c r="I26" s="46">
        <v>7.7</v>
      </c>
      <c r="J26" s="46">
        <v>7.6</v>
      </c>
      <c r="K26" s="10">
        <f aca="true" t="shared" si="6" ref="K26:K46">SUM(F26:J26)-(MAX(F26:J26)+MIN(F26:J26))</f>
        <v>23.700000000000003</v>
      </c>
      <c r="L26" s="11">
        <f aca="true" t="shared" si="7" ref="L26:L46">COUNT(F26:J26)-2</f>
        <v>3</v>
      </c>
      <c r="M26" s="12">
        <f aca="true" t="shared" si="8" ref="M26:M46">SUM(K26*3)/L26+E26</f>
        <v>26.300000000000004</v>
      </c>
      <c r="N26" s="15">
        <f aca="true" t="shared" si="9" ref="N26:N33">M3+M26</f>
        <v>52.80000000000001</v>
      </c>
    </row>
    <row r="27" spans="1:14" ht="12.75">
      <c r="A27" s="7">
        <f t="shared" si="4"/>
        <v>566</v>
      </c>
      <c r="B27" s="7" t="str">
        <f t="shared" si="4"/>
        <v>Greg Townley</v>
      </c>
      <c r="C27" s="7" t="str">
        <f t="shared" si="4"/>
        <v>Derby City</v>
      </c>
      <c r="D27" s="9">
        <f t="shared" si="5"/>
        <v>4</v>
      </c>
      <c r="E27" s="45"/>
      <c r="F27" s="46"/>
      <c r="G27" s="46"/>
      <c r="H27" s="46"/>
      <c r="I27" s="46"/>
      <c r="J27" s="46"/>
      <c r="K27" s="10">
        <f t="shared" si="6"/>
        <v>0</v>
      </c>
      <c r="L27" s="11">
        <f t="shared" si="7"/>
        <v>-2</v>
      </c>
      <c r="M27" s="12">
        <f t="shared" si="8"/>
        <v>0</v>
      </c>
      <c r="N27" s="15">
        <f>M4+M27</f>
        <v>0</v>
      </c>
    </row>
    <row r="28" spans="1:14" ht="12.75">
      <c r="A28" s="7">
        <f t="shared" si="4"/>
        <v>567</v>
      </c>
      <c r="B28" s="7" t="str">
        <f t="shared" si="4"/>
        <v>Anthony Colder</v>
      </c>
      <c r="C28" s="7" t="str">
        <f t="shared" si="4"/>
        <v>Derby City</v>
      </c>
      <c r="D28" s="9">
        <f t="shared" si="5"/>
        <v>1</v>
      </c>
      <c r="E28" s="45">
        <v>2.6</v>
      </c>
      <c r="F28" s="46">
        <v>8.4</v>
      </c>
      <c r="G28" s="46">
        <v>8.1</v>
      </c>
      <c r="H28" s="46">
        <v>8.2</v>
      </c>
      <c r="I28" s="46">
        <v>7.6</v>
      </c>
      <c r="J28" s="46">
        <v>8.1</v>
      </c>
      <c r="K28" s="10">
        <f t="shared" si="6"/>
        <v>24.4</v>
      </c>
      <c r="L28" s="11">
        <f t="shared" si="7"/>
        <v>3</v>
      </c>
      <c r="M28" s="12">
        <f t="shared" si="8"/>
        <v>26.999999999999996</v>
      </c>
      <c r="N28" s="15">
        <f>M5+M28</f>
        <v>53.199999999999996</v>
      </c>
    </row>
    <row r="29" spans="1:14" ht="12.75">
      <c r="A29" s="7">
        <f t="shared" si="4"/>
        <v>568</v>
      </c>
      <c r="B29" s="7" t="str">
        <f t="shared" si="4"/>
        <v>Jack Deery</v>
      </c>
      <c r="C29" s="7" t="str">
        <f t="shared" si="4"/>
        <v>Millenium</v>
      </c>
      <c r="D29" s="9">
        <f t="shared" si="5"/>
        <v>3</v>
      </c>
      <c r="E29" s="45">
        <v>1.7</v>
      </c>
      <c r="F29" s="46">
        <v>7.5</v>
      </c>
      <c r="G29" s="46">
        <v>7.2</v>
      </c>
      <c r="H29" s="46">
        <v>7.3</v>
      </c>
      <c r="I29" s="46">
        <v>6.9</v>
      </c>
      <c r="J29" s="46">
        <v>7.3</v>
      </c>
      <c r="K29" s="10">
        <f t="shared" si="6"/>
        <v>21.799999999999997</v>
      </c>
      <c r="L29" s="11">
        <f t="shared" si="7"/>
        <v>3</v>
      </c>
      <c r="M29" s="12">
        <f t="shared" si="8"/>
        <v>23.499999999999996</v>
      </c>
      <c r="N29" s="15">
        <f>M6+M29</f>
        <v>49.5</v>
      </c>
    </row>
    <row r="30" spans="1:14" ht="12.75" hidden="1">
      <c r="A30" s="7">
        <f t="shared" si="4"/>
        <v>0</v>
      </c>
      <c r="B30" s="7">
        <f t="shared" si="4"/>
        <v>0</v>
      </c>
      <c r="C30" s="7">
        <f t="shared" si="4"/>
        <v>0</v>
      </c>
      <c r="D30" s="9">
        <f t="shared" si="5"/>
        <v>4</v>
      </c>
      <c r="E30" s="45"/>
      <c r="F30" s="46"/>
      <c r="G30" s="46"/>
      <c r="H30" s="46"/>
      <c r="I30" s="46"/>
      <c r="J30" s="46"/>
      <c r="K30" s="10">
        <f t="shared" si="6"/>
        <v>0</v>
      </c>
      <c r="L30" s="11">
        <f t="shared" si="7"/>
        <v>-2</v>
      </c>
      <c r="M30" s="12">
        <f t="shared" si="8"/>
        <v>0</v>
      </c>
      <c r="N30" s="15">
        <f t="shared" si="9"/>
        <v>0</v>
      </c>
    </row>
    <row r="31" spans="1:14" ht="12.75" hidden="1">
      <c r="A31" s="7">
        <f t="shared" si="4"/>
        <v>0</v>
      </c>
      <c r="B31" s="7">
        <f t="shared" si="4"/>
        <v>0</v>
      </c>
      <c r="C31" s="7">
        <f t="shared" si="4"/>
        <v>0</v>
      </c>
      <c r="D31" s="9">
        <f t="shared" si="5"/>
        <v>4</v>
      </c>
      <c r="E31" s="45"/>
      <c r="F31" s="46"/>
      <c r="G31" s="46"/>
      <c r="H31" s="46"/>
      <c r="I31" s="46"/>
      <c r="J31" s="46"/>
      <c r="K31" s="10">
        <f t="shared" si="6"/>
        <v>0</v>
      </c>
      <c r="L31" s="11">
        <f t="shared" si="7"/>
        <v>-2</v>
      </c>
      <c r="M31" s="12">
        <f t="shared" si="8"/>
        <v>0</v>
      </c>
      <c r="N31" s="15">
        <f t="shared" si="9"/>
        <v>0</v>
      </c>
    </row>
    <row r="32" spans="1:14" ht="12.75" hidden="1">
      <c r="A32" s="7">
        <f t="shared" si="4"/>
        <v>0</v>
      </c>
      <c r="B32" s="7">
        <f t="shared" si="4"/>
        <v>0</v>
      </c>
      <c r="C32" s="7">
        <f t="shared" si="4"/>
        <v>0</v>
      </c>
      <c r="D32" s="9">
        <f t="shared" si="5"/>
        <v>4</v>
      </c>
      <c r="E32" s="45"/>
      <c r="F32" s="46"/>
      <c r="G32" s="46"/>
      <c r="H32" s="46"/>
      <c r="I32" s="46"/>
      <c r="J32" s="46"/>
      <c r="K32" s="10">
        <f t="shared" si="6"/>
        <v>0</v>
      </c>
      <c r="L32" s="11">
        <f t="shared" si="7"/>
        <v>-2</v>
      </c>
      <c r="M32" s="12">
        <f t="shared" si="8"/>
        <v>0</v>
      </c>
      <c r="N32" s="15">
        <f t="shared" si="9"/>
        <v>0</v>
      </c>
    </row>
    <row r="33" spans="1:14" ht="12.75" hidden="1">
      <c r="A33" s="7">
        <f t="shared" si="4"/>
        <v>0</v>
      </c>
      <c r="B33" s="7">
        <f t="shared" si="4"/>
        <v>0</v>
      </c>
      <c r="C33" s="7">
        <f t="shared" si="4"/>
        <v>0</v>
      </c>
      <c r="D33" s="9">
        <f t="shared" si="5"/>
        <v>4</v>
      </c>
      <c r="E33" s="45"/>
      <c r="F33" s="46"/>
      <c r="G33" s="46"/>
      <c r="H33" s="46"/>
      <c r="I33" s="46"/>
      <c r="J33" s="46"/>
      <c r="K33" s="10">
        <f t="shared" si="6"/>
        <v>0</v>
      </c>
      <c r="L33" s="11">
        <f t="shared" si="7"/>
        <v>-2</v>
      </c>
      <c r="M33" s="12">
        <f t="shared" si="8"/>
        <v>0</v>
      </c>
      <c r="N33" s="15">
        <f t="shared" si="9"/>
        <v>0</v>
      </c>
    </row>
    <row r="34" spans="1:14" ht="12.75" hidden="1">
      <c r="A34" s="7">
        <f t="shared" si="4"/>
        <v>0</v>
      </c>
      <c r="B34" s="7">
        <f t="shared" si="4"/>
        <v>0</v>
      </c>
      <c r="C34" s="7">
        <f t="shared" si="4"/>
        <v>0</v>
      </c>
      <c r="D34" s="9">
        <f t="shared" si="5"/>
        <v>4</v>
      </c>
      <c r="E34" s="45"/>
      <c r="F34" s="46"/>
      <c r="G34" s="46"/>
      <c r="H34" s="46"/>
      <c r="I34" s="46"/>
      <c r="J34" s="46"/>
      <c r="K34" s="10">
        <f t="shared" si="6"/>
        <v>0</v>
      </c>
      <c r="L34" s="11">
        <f t="shared" si="7"/>
        <v>-2</v>
      </c>
      <c r="M34" s="12">
        <f t="shared" si="8"/>
        <v>0</v>
      </c>
      <c r="N34" s="15">
        <f>M12+M34</f>
        <v>0</v>
      </c>
    </row>
    <row r="35" spans="1:14" ht="12.75" hidden="1">
      <c r="A35" s="7">
        <f t="shared" si="4"/>
        <v>0</v>
      </c>
      <c r="B35" s="7">
        <f t="shared" si="4"/>
        <v>0</v>
      </c>
      <c r="C35" s="7">
        <f t="shared" si="4"/>
        <v>0</v>
      </c>
      <c r="D35" s="9">
        <f t="shared" si="5"/>
        <v>4</v>
      </c>
      <c r="E35" s="45"/>
      <c r="F35" s="46"/>
      <c r="G35" s="46"/>
      <c r="H35" s="46"/>
      <c r="I35" s="46"/>
      <c r="J35" s="46"/>
      <c r="K35" s="10">
        <f t="shared" si="6"/>
        <v>0</v>
      </c>
      <c r="L35" s="11">
        <f t="shared" si="7"/>
        <v>-2</v>
      </c>
      <c r="M35" s="12">
        <f t="shared" si="8"/>
        <v>0</v>
      </c>
      <c r="N35" s="15">
        <f>M13+M35</f>
        <v>0</v>
      </c>
    </row>
    <row r="36" spans="1:14" ht="12.75" hidden="1">
      <c r="A36" s="7">
        <f t="shared" si="4"/>
        <v>0</v>
      </c>
      <c r="B36" s="7">
        <f t="shared" si="4"/>
        <v>0</v>
      </c>
      <c r="C36" s="7">
        <f t="shared" si="4"/>
        <v>0</v>
      </c>
      <c r="D36" s="9">
        <f t="shared" si="5"/>
        <v>4</v>
      </c>
      <c r="E36" s="45"/>
      <c r="F36" s="46"/>
      <c r="G36" s="46"/>
      <c r="H36" s="46"/>
      <c r="I36" s="46"/>
      <c r="J36" s="46"/>
      <c r="K36" s="10">
        <f t="shared" si="6"/>
        <v>0</v>
      </c>
      <c r="L36" s="11">
        <f t="shared" si="7"/>
        <v>-2</v>
      </c>
      <c r="M36" s="12">
        <f t="shared" si="8"/>
        <v>0</v>
      </c>
      <c r="N36" s="15">
        <f>M14+M36</f>
        <v>0</v>
      </c>
    </row>
    <row r="37" spans="1:14" ht="12.75" hidden="1">
      <c r="A37" s="7">
        <f t="shared" si="4"/>
        <v>0</v>
      </c>
      <c r="B37" s="7">
        <f t="shared" si="4"/>
        <v>0</v>
      </c>
      <c r="C37" s="7">
        <f t="shared" si="4"/>
        <v>0</v>
      </c>
      <c r="D37" s="9">
        <f t="shared" si="5"/>
        <v>4</v>
      </c>
      <c r="E37" s="45"/>
      <c r="F37" s="46"/>
      <c r="G37" s="46"/>
      <c r="H37" s="46"/>
      <c r="I37" s="46"/>
      <c r="J37" s="46"/>
      <c r="K37" s="10">
        <f t="shared" si="6"/>
        <v>0</v>
      </c>
      <c r="L37" s="11">
        <f t="shared" si="7"/>
        <v>-2</v>
      </c>
      <c r="M37" s="12">
        <f t="shared" si="8"/>
        <v>0</v>
      </c>
      <c r="N37" s="15">
        <f aca="true" t="shared" si="10" ref="N37:N46">M14+M37</f>
        <v>0</v>
      </c>
    </row>
    <row r="38" spans="1:14" ht="12.75" hidden="1">
      <c r="A38" s="7">
        <f t="shared" si="4"/>
        <v>0</v>
      </c>
      <c r="B38" s="7">
        <f t="shared" si="4"/>
        <v>0</v>
      </c>
      <c r="C38" s="7">
        <f t="shared" si="4"/>
        <v>0</v>
      </c>
      <c r="D38" s="9">
        <f t="shared" si="5"/>
        <v>4</v>
      </c>
      <c r="E38" s="45"/>
      <c r="F38" s="46"/>
      <c r="G38" s="46"/>
      <c r="H38" s="46"/>
      <c r="I38" s="46"/>
      <c r="J38" s="46"/>
      <c r="K38" s="10">
        <f t="shared" si="6"/>
        <v>0</v>
      </c>
      <c r="L38" s="11">
        <f t="shared" si="7"/>
        <v>-2</v>
      </c>
      <c r="M38" s="12">
        <f t="shared" si="8"/>
        <v>0</v>
      </c>
      <c r="N38" s="15">
        <f t="shared" si="10"/>
        <v>0</v>
      </c>
    </row>
    <row r="39" spans="1:14" ht="12.75" hidden="1">
      <c r="A39" s="7">
        <f t="shared" si="4"/>
        <v>0</v>
      </c>
      <c r="B39" s="7">
        <f t="shared" si="4"/>
        <v>0</v>
      </c>
      <c r="C39" s="7">
        <f t="shared" si="4"/>
        <v>0</v>
      </c>
      <c r="D39" s="9">
        <f t="shared" si="5"/>
        <v>4</v>
      </c>
      <c r="E39" s="45"/>
      <c r="F39" s="46"/>
      <c r="G39" s="46"/>
      <c r="H39" s="46"/>
      <c r="I39" s="46"/>
      <c r="J39" s="46"/>
      <c r="K39" s="10">
        <f t="shared" si="6"/>
        <v>0</v>
      </c>
      <c r="L39" s="11">
        <f t="shared" si="7"/>
        <v>-2</v>
      </c>
      <c r="M39" s="12">
        <f t="shared" si="8"/>
        <v>0</v>
      </c>
      <c r="N39" s="15">
        <f t="shared" si="10"/>
        <v>0</v>
      </c>
    </row>
    <row r="40" spans="1:14" ht="12.75" hidden="1">
      <c r="A40" s="7">
        <f t="shared" si="4"/>
        <v>0</v>
      </c>
      <c r="B40" s="7">
        <f t="shared" si="4"/>
        <v>0</v>
      </c>
      <c r="C40" s="7">
        <f t="shared" si="4"/>
        <v>0</v>
      </c>
      <c r="D40" s="9">
        <f t="shared" si="5"/>
        <v>4</v>
      </c>
      <c r="E40" s="45"/>
      <c r="F40" s="46"/>
      <c r="G40" s="46"/>
      <c r="H40" s="46"/>
      <c r="I40" s="46"/>
      <c r="J40" s="46"/>
      <c r="K40" s="10">
        <f t="shared" si="6"/>
        <v>0</v>
      </c>
      <c r="L40" s="11">
        <f t="shared" si="7"/>
        <v>-2</v>
      </c>
      <c r="M40" s="12">
        <f t="shared" si="8"/>
        <v>0</v>
      </c>
      <c r="N40" s="15">
        <f t="shared" si="10"/>
        <v>0</v>
      </c>
    </row>
    <row r="41" spans="1:14" ht="12.75" hidden="1">
      <c r="A41" s="7">
        <f t="shared" si="4"/>
        <v>0</v>
      </c>
      <c r="B41" s="7">
        <f t="shared" si="4"/>
        <v>0</v>
      </c>
      <c r="C41" s="7">
        <f t="shared" si="4"/>
        <v>0</v>
      </c>
      <c r="D41" s="9">
        <f t="shared" si="5"/>
        <v>4</v>
      </c>
      <c r="E41" s="45"/>
      <c r="F41" s="46"/>
      <c r="G41" s="46"/>
      <c r="H41" s="46"/>
      <c r="I41" s="46"/>
      <c r="J41" s="46"/>
      <c r="K41" s="10">
        <f t="shared" si="6"/>
        <v>0</v>
      </c>
      <c r="L41" s="11">
        <f t="shared" si="7"/>
        <v>-2</v>
      </c>
      <c r="M41" s="12">
        <f t="shared" si="8"/>
        <v>0</v>
      </c>
      <c r="N41" s="15">
        <f t="shared" si="10"/>
        <v>0</v>
      </c>
    </row>
    <row r="42" spans="1:14" ht="12.75" hidden="1">
      <c r="A42" s="7">
        <f t="shared" si="4"/>
        <v>0</v>
      </c>
      <c r="B42" s="7">
        <f t="shared" si="4"/>
        <v>0</v>
      </c>
      <c r="C42" s="7">
        <f t="shared" si="4"/>
        <v>0</v>
      </c>
      <c r="D42" s="9">
        <f t="shared" si="5"/>
        <v>4</v>
      </c>
      <c r="E42" s="45"/>
      <c r="F42" s="46"/>
      <c r="G42" s="46"/>
      <c r="H42" s="46"/>
      <c r="I42" s="46"/>
      <c r="J42" s="46"/>
      <c r="K42" s="10">
        <f t="shared" si="6"/>
        <v>0</v>
      </c>
      <c r="L42" s="11">
        <f t="shared" si="7"/>
        <v>-2</v>
      </c>
      <c r="M42" s="12">
        <f t="shared" si="8"/>
        <v>0</v>
      </c>
      <c r="N42" s="15">
        <f t="shared" si="10"/>
        <v>0</v>
      </c>
    </row>
    <row r="43" spans="1:14" ht="12.75" hidden="1">
      <c r="A43" s="7">
        <f t="shared" si="4"/>
        <v>0</v>
      </c>
      <c r="B43" s="7">
        <f t="shared" si="4"/>
        <v>0</v>
      </c>
      <c r="C43" s="7">
        <f t="shared" si="4"/>
        <v>0</v>
      </c>
      <c r="D43" s="9">
        <f t="shared" si="5"/>
        <v>4</v>
      </c>
      <c r="E43" s="45"/>
      <c r="F43" s="46"/>
      <c r="G43" s="46"/>
      <c r="H43" s="46"/>
      <c r="I43" s="46"/>
      <c r="J43" s="46"/>
      <c r="K43" s="10">
        <f t="shared" si="6"/>
        <v>0</v>
      </c>
      <c r="L43" s="11">
        <f t="shared" si="7"/>
        <v>-2</v>
      </c>
      <c r="M43" s="12">
        <f t="shared" si="8"/>
        <v>0</v>
      </c>
      <c r="N43" s="15">
        <f t="shared" si="10"/>
        <v>0</v>
      </c>
    </row>
    <row r="44" spans="1:14" ht="12.75" hidden="1">
      <c r="A44" s="7">
        <f aca="true" t="shared" si="11" ref="A44:C46">+A21</f>
        <v>0</v>
      </c>
      <c r="B44" s="7">
        <f t="shared" si="11"/>
        <v>0</v>
      </c>
      <c r="C44" s="7">
        <f t="shared" si="11"/>
        <v>0</v>
      </c>
      <c r="D44" s="9">
        <f t="shared" si="5"/>
        <v>4</v>
      </c>
      <c r="E44" s="45"/>
      <c r="F44" s="46"/>
      <c r="G44" s="46"/>
      <c r="H44" s="46"/>
      <c r="I44" s="46"/>
      <c r="J44" s="46"/>
      <c r="K44" s="10">
        <f t="shared" si="6"/>
        <v>0</v>
      </c>
      <c r="L44" s="11">
        <f t="shared" si="7"/>
        <v>-2</v>
      </c>
      <c r="M44" s="12">
        <f t="shared" si="8"/>
        <v>0</v>
      </c>
      <c r="N44" s="15">
        <f t="shared" si="10"/>
        <v>0</v>
      </c>
    </row>
    <row r="45" spans="1:14" ht="12.75" hidden="1">
      <c r="A45" s="7">
        <f t="shared" si="11"/>
        <v>0</v>
      </c>
      <c r="B45" s="7">
        <f t="shared" si="11"/>
        <v>0</v>
      </c>
      <c r="C45" s="7">
        <f t="shared" si="11"/>
        <v>0</v>
      </c>
      <c r="D45" s="9">
        <f t="shared" si="5"/>
        <v>4</v>
      </c>
      <c r="E45" s="45"/>
      <c r="F45" s="46"/>
      <c r="G45" s="46"/>
      <c r="H45" s="46"/>
      <c r="I45" s="46"/>
      <c r="J45" s="46"/>
      <c r="K45" s="10">
        <f t="shared" si="6"/>
        <v>0</v>
      </c>
      <c r="L45" s="11">
        <f t="shared" si="7"/>
        <v>-2</v>
      </c>
      <c r="M45" s="12">
        <f t="shared" si="8"/>
        <v>0</v>
      </c>
      <c r="N45" s="15">
        <f t="shared" si="10"/>
        <v>0</v>
      </c>
    </row>
    <row r="46" spans="1:14" ht="12.75" hidden="1">
      <c r="A46" s="7">
        <f t="shared" si="11"/>
        <v>0</v>
      </c>
      <c r="B46" s="7">
        <f t="shared" si="11"/>
        <v>0</v>
      </c>
      <c r="C46" s="7">
        <f t="shared" si="11"/>
        <v>0</v>
      </c>
      <c r="D46" s="9">
        <f t="shared" si="5"/>
        <v>4</v>
      </c>
      <c r="E46" s="45"/>
      <c r="F46" s="46"/>
      <c r="G46" s="46"/>
      <c r="H46" s="46"/>
      <c r="I46" s="46"/>
      <c r="J46" s="46"/>
      <c r="K46" s="10">
        <f t="shared" si="6"/>
        <v>0</v>
      </c>
      <c r="L46" s="11">
        <f t="shared" si="7"/>
        <v>-2</v>
      </c>
      <c r="M46" s="12">
        <f t="shared" si="8"/>
        <v>0</v>
      </c>
      <c r="N46" s="15">
        <f t="shared" si="10"/>
        <v>0</v>
      </c>
    </row>
    <row r="47" spans="1:14" ht="12.75">
      <c r="A47" s="86"/>
      <c r="B47" s="86"/>
      <c r="C47" s="86"/>
      <c r="D47" s="87"/>
      <c r="E47" s="88"/>
      <c r="F47" s="89"/>
      <c r="G47" s="89"/>
      <c r="H47" s="89"/>
      <c r="I47" s="89"/>
      <c r="J47" s="89"/>
      <c r="K47" s="90"/>
      <c r="L47" s="91"/>
      <c r="M47" s="92"/>
      <c r="N47" s="44"/>
    </row>
    <row r="48" spans="1:13" ht="12.75">
      <c r="A48" s="103" t="s">
        <v>182</v>
      </c>
      <c r="B48" s="10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ht="25.5">
      <c r="A49" s="1" t="s">
        <v>0</v>
      </c>
      <c r="B49" s="2" t="s">
        <v>185</v>
      </c>
      <c r="C49" s="1" t="s">
        <v>1</v>
      </c>
      <c r="D49" s="81" t="s">
        <v>2</v>
      </c>
      <c r="E49" s="82" t="s">
        <v>3</v>
      </c>
      <c r="F49" s="83" t="s">
        <v>4</v>
      </c>
      <c r="G49" s="83" t="s">
        <v>5</v>
      </c>
      <c r="H49" s="83" t="s">
        <v>6</v>
      </c>
      <c r="I49" s="83" t="s">
        <v>7</v>
      </c>
      <c r="J49" s="83" t="s">
        <v>8</v>
      </c>
      <c r="K49" s="98" t="s">
        <v>9</v>
      </c>
      <c r="L49" s="98"/>
      <c r="M49" s="81" t="s">
        <v>10</v>
      </c>
    </row>
    <row r="50" spans="1:13" ht="12.75">
      <c r="A50" s="7">
        <f aca="true" t="shared" si="12" ref="A50:C70">+A26</f>
        <v>565</v>
      </c>
      <c r="B50" s="8" t="str">
        <f t="shared" si="12"/>
        <v>Jamie Stanley</v>
      </c>
      <c r="C50" s="8" t="str">
        <f t="shared" si="12"/>
        <v>Andover</v>
      </c>
      <c r="D50" s="17">
        <f>RANK(M50,M$50:M$53,0)</f>
        <v>3</v>
      </c>
      <c r="E50" s="45">
        <v>2</v>
      </c>
      <c r="F50" s="46">
        <v>7.5</v>
      </c>
      <c r="G50" s="46">
        <v>7.1</v>
      </c>
      <c r="H50" s="46">
        <v>7.3</v>
      </c>
      <c r="I50" s="46">
        <v>7.1</v>
      </c>
      <c r="J50" s="46">
        <v>7.2</v>
      </c>
      <c r="K50" s="61">
        <f aca="true" t="shared" si="13" ref="K50:K70">SUM(F50:J50)-(MAX(F50:J50)+MIN(F50:J50))</f>
        <v>21.6</v>
      </c>
      <c r="L50" s="19">
        <f aca="true" t="shared" si="14" ref="L50:L70">COUNT(F50:J50)-2</f>
        <v>3</v>
      </c>
      <c r="M50" s="20">
        <f aca="true" t="shared" si="15" ref="M50:M70">SUM(K50*3)/L50+E50</f>
        <v>23.600000000000005</v>
      </c>
    </row>
    <row r="51" spans="1:13" ht="12.75">
      <c r="A51" s="64">
        <f t="shared" si="12"/>
        <v>566</v>
      </c>
      <c r="B51" s="65" t="str">
        <f t="shared" si="12"/>
        <v>Greg Townley</v>
      </c>
      <c r="C51" s="65" t="str">
        <f t="shared" si="12"/>
        <v>Derby City</v>
      </c>
      <c r="D51" s="17">
        <f>RANK(M51,M$50:M$53,0)</f>
        <v>4</v>
      </c>
      <c r="E51" s="45"/>
      <c r="F51" s="46"/>
      <c r="G51" s="46"/>
      <c r="H51" s="46"/>
      <c r="I51" s="46"/>
      <c r="J51" s="46"/>
      <c r="K51" s="61">
        <f>SUM(F51:J51)-(MAX(F51:J51)+MIN(F51:J51))</f>
        <v>0</v>
      </c>
      <c r="L51" s="19">
        <f>COUNT(F51:J51)-2</f>
        <v>-2</v>
      </c>
      <c r="M51" s="20">
        <f>SUM(K51*3)/L51+E51</f>
        <v>0</v>
      </c>
    </row>
    <row r="52" spans="1:13" ht="12.75">
      <c r="A52" s="7">
        <f t="shared" si="12"/>
        <v>567</v>
      </c>
      <c r="B52" s="8" t="str">
        <f t="shared" si="12"/>
        <v>Anthony Colder</v>
      </c>
      <c r="C52" s="8" t="str">
        <f t="shared" si="12"/>
        <v>Derby City</v>
      </c>
      <c r="D52" s="17">
        <f>RANK(M52,M$50:M$53,0)</f>
        <v>1</v>
      </c>
      <c r="E52" s="45">
        <v>2.5</v>
      </c>
      <c r="F52" s="46">
        <v>8.1</v>
      </c>
      <c r="G52" s="46">
        <v>7.9</v>
      </c>
      <c r="H52" s="46">
        <v>8.1</v>
      </c>
      <c r="I52" s="46">
        <v>8</v>
      </c>
      <c r="J52" s="46">
        <v>8.1</v>
      </c>
      <c r="K52" s="61">
        <f>SUM(F52:J52)-(MAX(F52:J52)+MIN(F52:J52))</f>
        <v>24.200000000000003</v>
      </c>
      <c r="L52" s="19">
        <f>COUNT(F52:J52)-2</f>
        <v>3</v>
      </c>
      <c r="M52" s="20">
        <f>SUM(K52*3)/L52+E52</f>
        <v>26.700000000000003</v>
      </c>
    </row>
    <row r="53" spans="1:13" ht="12.75">
      <c r="A53" s="7">
        <f t="shared" si="12"/>
        <v>568</v>
      </c>
      <c r="B53" s="8" t="str">
        <f t="shared" si="12"/>
        <v>Jack Deery</v>
      </c>
      <c r="C53" s="8" t="str">
        <f t="shared" si="12"/>
        <v>Millenium</v>
      </c>
      <c r="D53" s="17">
        <f>RANK(M53,M$50:M$53,0)</f>
        <v>2</v>
      </c>
      <c r="E53" s="45">
        <v>2.3</v>
      </c>
      <c r="F53" s="46">
        <v>7.4</v>
      </c>
      <c r="G53" s="46">
        <v>7.3</v>
      </c>
      <c r="H53" s="46">
        <v>7.6</v>
      </c>
      <c r="I53" s="46">
        <v>7.4</v>
      </c>
      <c r="J53" s="46">
        <v>7</v>
      </c>
      <c r="K53" s="61">
        <f>SUM(F53:J53)-(MAX(F53:J53)+MIN(F53:J53))</f>
        <v>22.099999999999994</v>
      </c>
      <c r="L53" s="19">
        <f>COUNT(F53:J53)-2</f>
        <v>3</v>
      </c>
      <c r="M53" s="20">
        <f>SUM(K53*3)/L53+E53</f>
        <v>24.399999999999995</v>
      </c>
    </row>
    <row r="54" spans="1:13" ht="12.75" hidden="1">
      <c r="A54" s="7">
        <f t="shared" si="12"/>
        <v>0</v>
      </c>
      <c r="B54" s="7">
        <f t="shared" si="12"/>
        <v>0</v>
      </c>
      <c r="C54" s="7">
        <f t="shared" si="12"/>
        <v>0</v>
      </c>
      <c r="D54" s="17">
        <f aca="true" t="shared" si="16" ref="D54:D70">RANK(M54,M$50:M$70,0)</f>
        <v>4</v>
      </c>
      <c r="E54" s="45"/>
      <c r="F54" s="46"/>
      <c r="G54" s="46"/>
      <c r="H54" s="46"/>
      <c r="I54" s="46"/>
      <c r="J54" s="46"/>
      <c r="K54" s="18">
        <f t="shared" si="13"/>
        <v>0</v>
      </c>
      <c r="L54" s="19">
        <f t="shared" si="14"/>
        <v>-2</v>
      </c>
      <c r="M54" s="20">
        <f t="shared" si="15"/>
        <v>0</v>
      </c>
    </row>
    <row r="55" spans="1:13" ht="12.75" hidden="1">
      <c r="A55" s="7">
        <f t="shared" si="12"/>
        <v>0</v>
      </c>
      <c r="B55" s="7">
        <f t="shared" si="12"/>
        <v>0</v>
      </c>
      <c r="C55" s="7">
        <f t="shared" si="12"/>
        <v>0</v>
      </c>
      <c r="D55" s="17">
        <f t="shared" si="16"/>
        <v>4</v>
      </c>
      <c r="E55" s="45"/>
      <c r="F55" s="46"/>
      <c r="G55" s="46"/>
      <c r="H55" s="46"/>
      <c r="I55" s="46"/>
      <c r="J55" s="46"/>
      <c r="K55" s="18">
        <f t="shared" si="13"/>
        <v>0</v>
      </c>
      <c r="L55" s="19">
        <f t="shared" si="14"/>
        <v>-2</v>
      </c>
      <c r="M55" s="20">
        <f t="shared" si="15"/>
        <v>0</v>
      </c>
    </row>
    <row r="56" spans="1:13" ht="12.75" hidden="1">
      <c r="A56" s="7">
        <f t="shared" si="12"/>
        <v>0</v>
      </c>
      <c r="B56" s="7">
        <f t="shared" si="12"/>
        <v>0</v>
      </c>
      <c r="C56" s="7">
        <f t="shared" si="12"/>
        <v>0</v>
      </c>
      <c r="D56" s="17">
        <f t="shared" si="16"/>
        <v>4</v>
      </c>
      <c r="E56" s="45"/>
      <c r="F56" s="46"/>
      <c r="G56" s="46"/>
      <c r="H56" s="46"/>
      <c r="I56" s="46"/>
      <c r="J56" s="46"/>
      <c r="K56" s="18">
        <f t="shared" si="13"/>
        <v>0</v>
      </c>
      <c r="L56" s="19">
        <f t="shared" si="14"/>
        <v>-2</v>
      </c>
      <c r="M56" s="20">
        <f t="shared" si="15"/>
        <v>0</v>
      </c>
    </row>
    <row r="57" spans="1:13" ht="12.75" hidden="1">
      <c r="A57" s="7">
        <f t="shared" si="12"/>
        <v>0</v>
      </c>
      <c r="B57" s="7">
        <f t="shared" si="12"/>
        <v>0</v>
      </c>
      <c r="C57" s="7">
        <f t="shared" si="12"/>
        <v>0</v>
      </c>
      <c r="D57" s="17">
        <f t="shared" si="16"/>
        <v>4</v>
      </c>
      <c r="E57" s="45"/>
      <c r="F57" s="46"/>
      <c r="G57" s="46"/>
      <c r="H57" s="46"/>
      <c r="I57" s="46"/>
      <c r="J57" s="46"/>
      <c r="K57" s="18">
        <f t="shared" si="13"/>
        <v>0</v>
      </c>
      <c r="L57" s="19">
        <f t="shared" si="14"/>
        <v>-2</v>
      </c>
      <c r="M57" s="20">
        <f t="shared" si="15"/>
        <v>0</v>
      </c>
    </row>
    <row r="58" spans="1:13" ht="12.75" hidden="1">
      <c r="A58" s="7">
        <f t="shared" si="12"/>
        <v>0</v>
      </c>
      <c r="B58" s="7">
        <f t="shared" si="12"/>
        <v>0</v>
      </c>
      <c r="C58" s="7">
        <f t="shared" si="12"/>
        <v>0</v>
      </c>
      <c r="D58" s="17">
        <f t="shared" si="16"/>
        <v>4</v>
      </c>
      <c r="E58" s="45"/>
      <c r="F58" s="46"/>
      <c r="G58" s="46"/>
      <c r="H58" s="46"/>
      <c r="I58" s="46"/>
      <c r="J58" s="46"/>
      <c r="K58" s="18">
        <f t="shared" si="13"/>
        <v>0</v>
      </c>
      <c r="L58" s="19">
        <f t="shared" si="14"/>
        <v>-2</v>
      </c>
      <c r="M58" s="20">
        <f t="shared" si="15"/>
        <v>0</v>
      </c>
    </row>
    <row r="59" spans="1:13" ht="12.75" hidden="1">
      <c r="A59" s="7">
        <f t="shared" si="12"/>
        <v>0</v>
      </c>
      <c r="B59" s="7">
        <f t="shared" si="12"/>
        <v>0</v>
      </c>
      <c r="C59" s="7">
        <f t="shared" si="12"/>
        <v>0</v>
      </c>
      <c r="D59" s="17">
        <f t="shared" si="16"/>
        <v>4</v>
      </c>
      <c r="E59" s="45"/>
      <c r="F59" s="46"/>
      <c r="G59" s="46"/>
      <c r="H59" s="46"/>
      <c r="I59" s="46"/>
      <c r="J59" s="46"/>
      <c r="K59" s="18">
        <f t="shared" si="13"/>
        <v>0</v>
      </c>
      <c r="L59" s="19">
        <f t="shared" si="14"/>
        <v>-2</v>
      </c>
      <c r="M59" s="20">
        <f t="shared" si="15"/>
        <v>0</v>
      </c>
    </row>
    <row r="60" spans="1:13" ht="12.75" hidden="1">
      <c r="A60" s="7">
        <f t="shared" si="12"/>
        <v>0</v>
      </c>
      <c r="B60" s="7">
        <f t="shared" si="12"/>
        <v>0</v>
      </c>
      <c r="C60" s="7">
        <f t="shared" si="12"/>
        <v>0</v>
      </c>
      <c r="D60" s="17">
        <f t="shared" si="16"/>
        <v>4</v>
      </c>
      <c r="E60" s="45"/>
      <c r="F60" s="46"/>
      <c r="G60" s="46"/>
      <c r="H60" s="46"/>
      <c r="I60" s="46"/>
      <c r="J60" s="46"/>
      <c r="K60" s="18">
        <f t="shared" si="13"/>
        <v>0</v>
      </c>
      <c r="L60" s="19">
        <f t="shared" si="14"/>
        <v>-2</v>
      </c>
      <c r="M60" s="20">
        <f t="shared" si="15"/>
        <v>0</v>
      </c>
    </row>
    <row r="61" spans="1:13" ht="12.75" hidden="1">
      <c r="A61" s="7">
        <f t="shared" si="12"/>
        <v>0</v>
      </c>
      <c r="B61" s="7">
        <f t="shared" si="12"/>
        <v>0</v>
      </c>
      <c r="C61" s="7">
        <f t="shared" si="12"/>
        <v>0</v>
      </c>
      <c r="D61" s="17">
        <f t="shared" si="16"/>
        <v>4</v>
      </c>
      <c r="E61" s="45"/>
      <c r="F61" s="46"/>
      <c r="G61" s="46"/>
      <c r="H61" s="46"/>
      <c r="I61" s="46"/>
      <c r="J61" s="46"/>
      <c r="K61" s="18">
        <f t="shared" si="13"/>
        <v>0</v>
      </c>
      <c r="L61" s="19">
        <f t="shared" si="14"/>
        <v>-2</v>
      </c>
      <c r="M61" s="20">
        <f t="shared" si="15"/>
        <v>0</v>
      </c>
    </row>
    <row r="62" spans="1:13" ht="12.75" hidden="1">
      <c r="A62" s="7">
        <f t="shared" si="12"/>
        <v>0</v>
      </c>
      <c r="B62" s="7">
        <f t="shared" si="12"/>
        <v>0</v>
      </c>
      <c r="C62" s="7">
        <f t="shared" si="12"/>
        <v>0</v>
      </c>
      <c r="D62" s="17">
        <f t="shared" si="16"/>
        <v>4</v>
      </c>
      <c r="E62" s="45"/>
      <c r="F62" s="46"/>
      <c r="G62" s="46"/>
      <c r="H62" s="46"/>
      <c r="I62" s="46"/>
      <c r="J62" s="46"/>
      <c r="K62" s="18">
        <f t="shared" si="13"/>
        <v>0</v>
      </c>
      <c r="L62" s="19">
        <f t="shared" si="14"/>
        <v>-2</v>
      </c>
      <c r="M62" s="20">
        <f t="shared" si="15"/>
        <v>0</v>
      </c>
    </row>
    <row r="63" spans="1:13" ht="12.75" hidden="1">
      <c r="A63" s="7">
        <f t="shared" si="12"/>
        <v>0</v>
      </c>
      <c r="B63" s="7">
        <f t="shared" si="12"/>
        <v>0</v>
      </c>
      <c r="C63" s="7">
        <f t="shared" si="12"/>
        <v>0</v>
      </c>
      <c r="D63" s="17">
        <f t="shared" si="16"/>
        <v>4</v>
      </c>
      <c r="E63" s="45"/>
      <c r="F63" s="46"/>
      <c r="G63" s="46"/>
      <c r="H63" s="46"/>
      <c r="I63" s="46"/>
      <c r="J63" s="46"/>
      <c r="K63" s="18">
        <f t="shared" si="13"/>
        <v>0</v>
      </c>
      <c r="L63" s="19">
        <f t="shared" si="14"/>
        <v>-2</v>
      </c>
      <c r="M63" s="20">
        <f t="shared" si="15"/>
        <v>0</v>
      </c>
    </row>
    <row r="64" spans="1:13" ht="12.75" hidden="1">
      <c r="A64" s="7">
        <f t="shared" si="12"/>
        <v>0</v>
      </c>
      <c r="B64" s="7">
        <f t="shared" si="12"/>
        <v>0</v>
      </c>
      <c r="C64" s="7">
        <f t="shared" si="12"/>
        <v>0</v>
      </c>
      <c r="D64" s="17">
        <f t="shared" si="16"/>
        <v>4</v>
      </c>
      <c r="E64" s="45"/>
      <c r="F64" s="46"/>
      <c r="G64" s="46"/>
      <c r="H64" s="46"/>
      <c r="I64" s="46"/>
      <c r="J64" s="46"/>
      <c r="K64" s="18">
        <f t="shared" si="13"/>
        <v>0</v>
      </c>
      <c r="L64" s="19">
        <f t="shared" si="14"/>
        <v>-2</v>
      </c>
      <c r="M64" s="20">
        <f t="shared" si="15"/>
        <v>0</v>
      </c>
    </row>
    <row r="65" spans="1:13" ht="12.75" hidden="1">
      <c r="A65" s="7">
        <f t="shared" si="12"/>
        <v>0</v>
      </c>
      <c r="B65" s="7">
        <f t="shared" si="12"/>
        <v>0</v>
      </c>
      <c r="C65" s="7">
        <f t="shared" si="12"/>
        <v>0</v>
      </c>
      <c r="D65" s="17">
        <f t="shared" si="16"/>
        <v>4</v>
      </c>
      <c r="E65" s="45"/>
      <c r="F65" s="46"/>
      <c r="G65" s="46"/>
      <c r="H65" s="46"/>
      <c r="I65" s="46"/>
      <c r="J65" s="46"/>
      <c r="K65" s="18">
        <f t="shared" si="13"/>
        <v>0</v>
      </c>
      <c r="L65" s="19">
        <f t="shared" si="14"/>
        <v>-2</v>
      </c>
      <c r="M65" s="20">
        <f t="shared" si="15"/>
        <v>0</v>
      </c>
    </row>
    <row r="66" spans="1:13" ht="12.75" hidden="1">
      <c r="A66" s="7">
        <f t="shared" si="12"/>
        <v>0</v>
      </c>
      <c r="B66" s="7">
        <f t="shared" si="12"/>
        <v>0</v>
      </c>
      <c r="C66" s="7">
        <f t="shared" si="12"/>
        <v>0</v>
      </c>
      <c r="D66" s="17">
        <f t="shared" si="16"/>
        <v>4</v>
      </c>
      <c r="E66" s="45"/>
      <c r="F66" s="46"/>
      <c r="G66" s="46"/>
      <c r="H66" s="46"/>
      <c r="I66" s="46"/>
      <c r="J66" s="46"/>
      <c r="K66" s="18">
        <f t="shared" si="13"/>
        <v>0</v>
      </c>
      <c r="L66" s="19">
        <f t="shared" si="14"/>
        <v>-2</v>
      </c>
      <c r="M66" s="20">
        <f t="shared" si="15"/>
        <v>0</v>
      </c>
    </row>
    <row r="67" spans="1:13" ht="12.75" hidden="1">
      <c r="A67" s="7">
        <f t="shared" si="12"/>
        <v>0</v>
      </c>
      <c r="B67" s="7">
        <f t="shared" si="12"/>
        <v>0</v>
      </c>
      <c r="C67" s="7">
        <f t="shared" si="12"/>
        <v>0</v>
      </c>
      <c r="D67" s="17">
        <f t="shared" si="16"/>
        <v>4</v>
      </c>
      <c r="E67" s="45"/>
      <c r="F67" s="46"/>
      <c r="G67" s="46"/>
      <c r="H67" s="46"/>
      <c r="I67" s="46"/>
      <c r="J67" s="46"/>
      <c r="K67" s="18">
        <f t="shared" si="13"/>
        <v>0</v>
      </c>
      <c r="L67" s="19">
        <f t="shared" si="14"/>
        <v>-2</v>
      </c>
      <c r="M67" s="20">
        <f t="shared" si="15"/>
        <v>0</v>
      </c>
    </row>
    <row r="68" spans="1:13" ht="12.75" hidden="1">
      <c r="A68" s="7">
        <f t="shared" si="12"/>
        <v>0</v>
      </c>
      <c r="B68" s="7">
        <f t="shared" si="12"/>
        <v>0</v>
      </c>
      <c r="C68" s="7">
        <f t="shared" si="12"/>
        <v>0</v>
      </c>
      <c r="D68" s="17">
        <f t="shared" si="16"/>
        <v>4</v>
      </c>
      <c r="E68" s="45"/>
      <c r="F68" s="46"/>
      <c r="G68" s="46"/>
      <c r="H68" s="46"/>
      <c r="I68" s="46"/>
      <c r="J68" s="46"/>
      <c r="K68" s="18">
        <f t="shared" si="13"/>
        <v>0</v>
      </c>
      <c r="L68" s="19">
        <f t="shared" si="14"/>
        <v>-2</v>
      </c>
      <c r="M68" s="20">
        <f t="shared" si="15"/>
        <v>0</v>
      </c>
    </row>
    <row r="69" spans="1:13" ht="12.75" hidden="1">
      <c r="A69" s="7">
        <f t="shared" si="12"/>
        <v>0</v>
      </c>
      <c r="B69" s="7">
        <f t="shared" si="12"/>
        <v>0</v>
      </c>
      <c r="C69" s="7">
        <f t="shared" si="12"/>
        <v>0</v>
      </c>
      <c r="D69" s="17">
        <f t="shared" si="16"/>
        <v>4</v>
      </c>
      <c r="E69" s="45"/>
      <c r="F69" s="46"/>
      <c r="G69" s="46"/>
      <c r="H69" s="46"/>
      <c r="I69" s="46"/>
      <c r="J69" s="46"/>
      <c r="K69" s="18">
        <f t="shared" si="13"/>
        <v>0</v>
      </c>
      <c r="L69" s="19">
        <f t="shared" si="14"/>
        <v>-2</v>
      </c>
      <c r="M69" s="20">
        <f t="shared" si="15"/>
        <v>0</v>
      </c>
    </row>
    <row r="70" spans="1:13" ht="12.75" hidden="1">
      <c r="A70" s="7">
        <f t="shared" si="12"/>
        <v>0</v>
      </c>
      <c r="B70" s="7">
        <f t="shared" si="12"/>
        <v>0</v>
      </c>
      <c r="C70" s="7">
        <f t="shared" si="12"/>
        <v>0</v>
      </c>
      <c r="D70" s="17">
        <f t="shared" si="16"/>
        <v>4</v>
      </c>
      <c r="E70" s="45"/>
      <c r="F70" s="46"/>
      <c r="G70" s="46"/>
      <c r="H70" s="46"/>
      <c r="I70" s="46"/>
      <c r="J70" s="46"/>
      <c r="K70" s="18">
        <f t="shared" si="13"/>
        <v>0</v>
      </c>
      <c r="L70" s="19">
        <f t="shared" si="14"/>
        <v>-2</v>
      </c>
      <c r="M70" s="20">
        <f t="shared" si="15"/>
        <v>0</v>
      </c>
    </row>
    <row r="71" spans="1:13" ht="12.75">
      <c r="A71" s="71"/>
      <c r="B71" s="75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3" spans="1:14" s="25" customFormat="1" ht="25.5">
      <c r="A73" s="28" t="s">
        <v>0</v>
      </c>
      <c r="B73" s="35" t="s">
        <v>186</v>
      </c>
      <c r="C73" s="29" t="s">
        <v>1</v>
      </c>
      <c r="D73" s="3" t="s">
        <v>2</v>
      </c>
      <c r="E73" s="32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3" t="s">
        <v>8</v>
      </c>
      <c r="K73" s="3" t="s">
        <v>9</v>
      </c>
      <c r="L73" s="3"/>
      <c r="M73" s="3" t="s">
        <v>10</v>
      </c>
      <c r="N73" s="29" t="s">
        <v>9</v>
      </c>
    </row>
    <row r="74" spans="1:14" ht="12.75">
      <c r="A74" s="30">
        <f aca="true" t="shared" si="17" ref="A74:C94">+A50</f>
        <v>565</v>
      </c>
      <c r="B74" s="30" t="str">
        <f t="shared" si="17"/>
        <v>Jamie Stanley</v>
      </c>
      <c r="C74" s="30" t="str">
        <f t="shared" si="17"/>
        <v>Andover</v>
      </c>
      <c r="D74" s="31">
        <f>RANK(M74,M$74:M$77,0)</f>
        <v>2</v>
      </c>
      <c r="E74" s="45">
        <v>3</v>
      </c>
      <c r="F74" s="46">
        <v>8.2</v>
      </c>
      <c r="G74" s="46">
        <v>7.9</v>
      </c>
      <c r="H74" s="46">
        <v>8</v>
      </c>
      <c r="I74" s="46">
        <v>7.8</v>
      </c>
      <c r="J74" s="46">
        <v>7.8</v>
      </c>
      <c r="K74" s="33">
        <f aca="true" t="shared" si="18" ref="K74:K94">SUM(F74:J74)-(MAX(F74:J74)+MIN(F74:J74))</f>
        <v>23.700000000000003</v>
      </c>
      <c r="L74" s="33">
        <f aca="true" t="shared" si="19" ref="L74:L94">COUNT(F74:J74)-2</f>
        <v>3</v>
      </c>
      <c r="M74" s="33">
        <f aca="true" t="shared" si="20" ref="M74:M94">SUM(K74*3)/L74+E74</f>
        <v>26.700000000000003</v>
      </c>
      <c r="N74" s="34">
        <f aca="true" t="shared" si="21" ref="N74:N94">M50+M74</f>
        <v>50.30000000000001</v>
      </c>
    </row>
    <row r="75" spans="1:14" ht="12.75">
      <c r="A75" s="63">
        <f t="shared" si="17"/>
        <v>566</v>
      </c>
      <c r="B75" s="63" t="str">
        <f t="shared" si="17"/>
        <v>Greg Townley</v>
      </c>
      <c r="C75" s="63" t="str">
        <f t="shared" si="17"/>
        <v>Derby City</v>
      </c>
      <c r="D75" s="31">
        <f aca="true" t="shared" si="22" ref="D75:D94">RANK(M75,M$74:M$77,0)</f>
        <v>4</v>
      </c>
      <c r="E75" s="45"/>
      <c r="F75" s="46"/>
      <c r="G75" s="46"/>
      <c r="H75" s="46"/>
      <c r="I75" s="46"/>
      <c r="J75" s="46"/>
      <c r="K75" s="33">
        <f>SUM(F75:J75)-(MAX(F75:J75)+MIN(F75:J75))</f>
        <v>0</v>
      </c>
      <c r="L75" s="33">
        <f>COUNT(F75:J75)-2</f>
        <v>-2</v>
      </c>
      <c r="M75" s="33">
        <f>SUM(K75*3)/L75+E75</f>
        <v>0</v>
      </c>
      <c r="N75" s="34">
        <f>M51+M75</f>
        <v>0</v>
      </c>
    </row>
    <row r="76" spans="1:14" ht="12.75">
      <c r="A76" s="30">
        <f t="shared" si="17"/>
        <v>567</v>
      </c>
      <c r="B76" s="30" t="str">
        <f t="shared" si="17"/>
        <v>Anthony Colder</v>
      </c>
      <c r="C76" s="30" t="str">
        <f t="shared" si="17"/>
        <v>Derby City</v>
      </c>
      <c r="D76" s="31">
        <f t="shared" si="22"/>
        <v>1</v>
      </c>
      <c r="E76" s="45">
        <v>2.6</v>
      </c>
      <c r="F76" s="46">
        <v>8.2</v>
      </c>
      <c r="G76" s="46">
        <v>8.3</v>
      </c>
      <c r="H76" s="46">
        <v>8.2</v>
      </c>
      <c r="I76" s="46">
        <v>8.2</v>
      </c>
      <c r="J76" s="46">
        <v>8</v>
      </c>
      <c r="K76" s="33">
        <f>SUM(F76:J76)-(MAX(F76:J76)+MIN(F76:J76))</f>
        <v>24.599999999999998</v>
      </c>
      <c r="L76" s="33">
        <f>COUNT(F76:J76)-2</f>
        <v>3</v>
      </c>
      <c r="M76" s="33">
        <f>SUM(K76*3)/L76+E76</f>
        <v>27.2</v>
      </c>
      <c r="N76" s="34">
        <f>M52+M76</f>
        <v>53.900000000000006</v>
      </c>
    </row>
    <row r="77" spans="1:14" ht="12.75">
      <c r="A77" s="30">
        <f t="shared" si="17"/>
        <v>568</v>
      </c>
      <c r="B77" s="30" t="str">
        <f t="shared" si="17"/>
        <v>Jack Deery</v>
      </c>
      <c r="C77" s="30" t="str">
        <f t="shared" si="17"/>
        <v>Millenium</v>
      </c>
      <c r="D77" s="31">
        <f t="shared" si="22"/>
        <v>3</v>
      </c>
      <c r="E77" s="45">
        <v>1.1</v>
      </c>
      <c r="F77" s="46">
        <v>5.8</v>
      </c>
      <c r="G77" s="46">
        <v>5.7</v>
      </c>
      <c r="H77" s="46">
        <v>6</v>
      </c>
      <c r="I77" s="46">
        <v>5.8</v>
      </c>
      <c r="J77" s="46">
        <v>5.9</v>
      </c>
      <c r="K77" s="33">
        <f>SUM(F77:J77)-(MAX(F77:J77)+MIN(F77:J77))</f>
        <v>17.500000000000004</v>
      </c>
      <c r="L77" s="33">
        <f>COUNT(F77:J77)-2</f>
        <v>3</v>
      </c>
      <c r="M77" s="33">
        <f>SUM(K77*3)/L77+E77</f>
        <v>18.600000000000005</v>
      </c>
      <c r="N77" s="34">
        <f>M53+M77</f>
        <v>43</v>
      </c>
    </row>
    <row r="78" spans="1:14" ht="12.75" hidden="1">
      <c r="A78" s="30">
        <f t="shared" si="17"/>
        <v>0</v>
      </c>
      <c r="B78" s="30">
        <f t="shared" si="17"/>
        <v>0</v>
      </c>
      <c r="C78" s="30">
        <f t="shared" si="17"/>
        <v>0</v>
      </c>
      <c r="D78" s="31">
        <f t="shared" si="22"/>
        <v>4</v>
      </c>
      <c r="E78" s="45"/>
      <c r="F78" s="46"/>
      <c r="G78" s="46"/>
      <c r="H78" s="46"/>
      <c r="I78" s="46"/>
      <c r="J78" s="46"/>
      <c r="K78" s="33">
        <f t="shared" si="18"/>
        <v>0</v>
      </c>
      <c r="L78" s="33">
        <f t="shared" si="19"/>
        <v>-2</v>
      </c>
      <c r="M78" s="33">
        <f t="shared" si="20"/>
        <v>0</v>
      </c>
      <c r="N78" s="34">
        <f t="shared" si="21"/>
        <v>0</v>
      </c>
    </row>
    <row r="79" spans="1:14" ht="12.75" hidden="1">
      <c r="A79" s="30">
        <f t="shared" si="17"/>
        <v>0</v>
      </c>
      <c r="B79" s="30">
        <f t="shared" si="17"/>
        <v>0</v>
      </c>
      <c r="C79" s="30">
        <f t="shared" si="17"/>
        <v>0</v>
      </c>
      <c r="D79" s="31">
        <f t="shared" si="22"/>
        <v>4</v>
      </c>
      <c r="E79" s="45"/>
      <c r="F79" s="46"/>
      <c r="G79" s="46"/>
      <c r="H79" s="46"/>
      <c r="I79" s="46"/>
      <c r="J79" s="46"/>
      <c r="K79" s="33">
        <f t="shared" si="18"/>
        <v>0</v>
      </c>
      <c r="L79" s="33">
        <f t="shared" si="19"/>
        <v>-2</v>
      </c>
      <c r="M79" s="33">
        <f t="shared" si="20"/>
        <v>0</v>
      </c>
      <c r="N79" s="34">
        <f t="shared" si="21"/>
        <v>0</v>
      </c>
    </row>
    <row r="80" spans="1:14" ht="12.75" hidden="1">
      <c r="A80" s="30">
        <f t="shared" si="17"/>
        <v>0</v>
      </c>
      <c r="B80" s="30">
        <f t="shared" si="17"/>
        <v>0</v>
      </c>
      <c r="C80" s="30">
        <f t="shared" si="17"/>
        <v>0</v>
      </c>
      <c r="D80" s="31">
        <f t="shared" si="22"/>
        <v>4</v>
      </c>
      <c r="E80" s="45"/>
      <c r="F80" s="46"/>
      <c r="G80" s="46"/>
      <c r="H80" s="46"/>
      <c r="I80" s="46"/>
      <c r="J80" s="46"/>
      <c r="K80" s="33">
        <f t="shared" si="18"/>
        <v>0</v>
      </c>
      <c r="L80" s="33">
        <f t="shared" si="19"/>
        <v>-2</v>
      </c>
      <c r="M80" s="33">
        <f t="shared" si="20"/>
        <v>0</v>
      </c>
      <c r="N80" s="34">
        <f t="shared" si="21"/>
        <v>0</v>
      </c>
    </row>
    <row r="81" spans="1:14" ht="12.75" hidden="1">
      <c r="A81" s="30">
        <f t="shared" si="17"/>
        <v>0</v>
      </c>
      <c r="B81" s="30">
        <f t="shared" si="17"/>
        <v>0</v>
      </c>
      <c r="C81" s="30">
        <f t="shared" si="17"/>
        <v>0</v>
      </c>
      <c r="D81" s="31">
        <f t="shared" si="22"/>
        <v>4</v>
      </c>
      <c r="E81" s="45"/>
      <c r="F81" s="46"/>
      <c r="G81" s="46"/>
      <c r="H81" s="46"/>
      <c r="I81" s="46"/>
      <c r="J81" s="46"/>
      <c r="K81" s="33">
        <f t="shared" si="18"/>
        <v>0</v>
      </c>
      <c r="L81" s="33">
        <f t="shared" si="19"/>
        <v>-2</v>
      </c>
      <c r="M81" s="33">
        <f t="shared" si="20"/>
        <v>0</v>
      </c>
      <c r="N81" s="34">
        <f t="shared" si="21"/>
        <v>0</v>
      </c>
    </row>
    <row r="82" spans="1:14" ht="12.75" hidden="1">
      <c r="A82" s="30">
        <f t="shared" si="17"/>
        <v>0</v>
      </c>
      <c r="B82" s="30">
        <f t="shared" si="17"/>
        <v>0</v>
      </c>
      <c r="C82" s="30">
        <f t="shared" si="17"/>
        <v>0</v>
      </c>
      <c r="D82" s="31">
        <f t="shared" si="22"/>
        <v>4</v>
      </c>
      <c r="E82" s="45"/>
      <c r="F82" s="46"/>
      <c r="G82" s="46"/>
      <c r="H82" s="46"/>
      <c r="I82" s="46"/>
      <c r="J82" s="46"/>
      <c r="K82" s="33">
        <f t="shared" si="18"/>
        <v>0</v>
      </c>
      <c r="L82" s="33">
        <f t="shared" si="19"/>
        <v>-2</v>
      </c>
      <c r="M82" s="33">
        <f t="shared" si="20"/>
        <v>0</v>
      </c>
      <c r="N82" s="34">
        <f t="shared" si="21"/>
        <v>0</v>
      </c>
    </row>
    <row r="83" spans="1:14" ht="12.75" hidden="1">
      <c r="A83" s="30">
        <f t="shared" si="17"/>
        <v>0</v>
      </c>
      <c r="B83" s="30">
        <f t="shared" si="17"/>
        <v>0</v>
      </c>
      <c r="C83" s="30">
        <f t="shared" si="17"/>
        <v>0</v>
      </c>
      <c r="D83" s="31">
        <f t="shared" si="22"/>
        <v>4</v>
      </c>
      <c r="E83" s="45"/>
      <c r="F83" s="46"/>
      <c r="G83" s="46"/>
      <c r="H83" s="46"/>
      <c r="I83" s="46"/>
      <c r="J83" s="46"/>
      <c r="K83" s="33">
        <f t="shared" si="18"/>
        <v>0</v>
      </c>
      <c r="L83" s="33">
        <f t="shared" si="19"/>
        <v>-2</v>
      </c>
      <c r="M83" s="33">
        <f t="shared" si="20"/>
        <v>0</v>
      </c>
      <c r="N83" s="34">
        <f t="shared" si="21"/>
        <v>0</v>
      </c>
    </row>
    <row r="84" spans="1:14" ht="12.75" hidden="1">
      <c r="A84" s="30">
        <f t="shared" si="17"/>
        <v>0</v>
      </c>
      <c r="B84" s="30">
        <f t="shared" si="17"/>
        <v>0</v>
      </c>
      <c r="C84" s="30">
        <f t="shared" si="17"/>
        <v>0</v>
      </c>
      <c r="D84" s="31">
        <f t="shared" si="22"/>
        <v>4</v>
      </c>
      <c r="E84" s="45"/>
      <c r="F84" s="46"/>
      <c r="G84" s="46"/>
      <c r="H84" s="46"/>
      <c r="I84" s="46"/>
      <c r="J84" s="46"/>
      <c r="K84" s="33">
        <f t="shared" si="18"/>
        <v>0</v>
      </c>
      <c r="L84" s="33">
        <f t="shared" si="19"/>
        <v>-2</v>
      </c>
      <c r="M84" s="33">
        <f t="shared" si="20"/>
        <v>0</v>
      </c>
      <c r="N84" s="34">
        <f t="shared" si="21"/>
        <v>0</v>
      </c>
    </row>
    <row r="85" spans="1:14" ht="12.75" hidden="1">
      <c r="A85" s="30">
        <f t="shared" si="17"/>
        <v>0</v>
      </c>
      <c r="B85" s="30">
        <f t="shared" si="17"/>
        <v>0</v>
      </c>
      <c r="C85" s="30">
        <f t="shared" si="17"/>
        <v>0</v>
      </c>
      <c r="D85" s="31">
        <f t="shared" si="22"/>
        <v>4</v>
      </c>
      <c r="E85" s="45"/>
      <c r="F85" s="46"/>
      <c r="G85" s="46"/>
      <c r="H85" s="46"/>
      <c r="I85" s="46"/>
      <c r="J85" s="46"/>
      <c r="K85" s="33">
        <f t="shared" si="18"/>
        <v>0</v>
      </c>
      <c r="L85" s="33">
        <f t="shared" si="19"/>
        <v>-2</v>
      </c>
      <c r="M85" s="33">
        <f t="shared" si="20"/>
        <v>0</v>
      </c>
      <c r="N85" s="34">
        <f t="shared" si="21"/>
        <v>0</v>
      </c>
    </row>
    <row r="86" spans="1:14" ht="12.75" hidden="1">
      <c r="A86" s="30">
        <f t="shared" si="17"/>
        <v>0</v>
      </c>
      <c r="B86" s="30">
        <f t="shared" si="17"/>
        <v>0</v>
      </c>
      <c r="C86" s="30">
        <f t="shared" si="17"/>
        <v>0</v>
      </c>
      <c r="D86" s="31">
        <f t="shared" si="22"/>
        <v>4</v>
      </c>
      <c r="E86" s="45"/>
      <c r="F86" s="46"/>
      <c r="G86" s="46"/>
      <c r="H86" s="46"/>
      <c r="I86" s="46"/>
      <c r="J86" s="46"/>
      <c r="K86" s="33">
        <f t="shared" si="18"/>
        <v>0</v>
      </c>
      <c r="L86" s="33">
        <f t="shared" si="19"/>
        <v>-2</v>
      </c>
      <c r="M86" s="33">
        <f t="shared" si="20"/>
        <v>0</v>
      </c>
      <c r="N86" s="34">
        <f t="shared" si="21"/>
        <v>0</v>
      </c>
    </row>
    <row r="87" spans="1:14" ht="12.75" hidden="1">
      <c r="A87" s="30">
        <f t="shared" si="17"/>
        <v>0</v>
      </c>
      <c r="B87" s="30">
        <f t="shared" si="17"/>
        <v>0</v>
      </c>
      <c r="C87" s="30">
        <f t="shared" si="17"/>
        <v>0</v>
      </c>
      <c r="D87" s="31">
        <f t="shared" si="22"/>
        <v>4</v>
      </c>
      <c r="E87" s="45"/>
      <c r="F87" s="46"/>
      <c r="G87" s="46"/>
      <c r="H87" s="46"/>
      <c r="I87" s="46"/>
      <c r="J87" s="46"/>
      <c r="K87" s="33">
        <f t="shared" si="18"/>
        <v>0</v>
      </c>
      <c r="L87" s="33">
        <f t="shared" si="19"/>
        <v>-2</v>
      </c>
      <c r="M87" s="33">
        <f t="shared" si="20"/>
        <v>0</v>
      </c>
      <c r="N87" s="34">
        <f t="shared" si="21"/>
        <v>0</v>
      </c>
    </row>
    <row r="88" spans="1:14" ht="12.75" hidden="1">
      <c r="A88" s="30">
        <f t="shared" si="17"/>
        <v>0</v>
      </c>
      <c r="B88" s="30">
        <f t="shared" si="17"/>
        <v>0</v>
      </c>
      <c r="C88" s="30">
        <f t="shared" si="17"/>
        <v>0</v>
      </c>
      <c r="D88" s="31">
        <f t="shared" si="22"/>
        <v>4</v>
      </c>
      <c r="E88" s="45"/>
      <c r="F88" s="46"/>
      <c r="G88" s="46"/>
      <c r="H88" s="46"/>
      <c r="I88" s="46"/>
      <c r="J88" s="46"/>
      <c r="K88" s="33">
        <f t="shared" si="18"/>
        <v>0</v>
      </c>
      <c r="L88" s="33">
        <f t="shared" si="19"/>
        <v>-2</v>
      </c>
      <c r="M88" s="33">
        <f t="shared" si="20"/>
        <v>0</v>
      </c>
      <c r="N88" s="34">
        <f t="shared" si="21"/>
        <v>0</v>
      </c>
    </row>
    <row r="89" spans="1:14" ht="12.75" hidden="1">
      <c r="A89" s="30">
        <f t="shared" si="17"/>
        <v>0</v>
      </c>
      <c r="B89" s="30">
        <f t="shared" si="17"/>
        <v>0</v>
      </c>
      <c r="C89" s="30">
        <f t="shared" si="17"/>
        <v>0</v>
      </c>
      <c r="D89" s="31">
        <f t="shared" si="22"/>
        <v>4</v>
      </c>
      <c r="E89" s="45"/>
      <c r="F89" s="46"/>
      <c r="G89" s="46"/>
      <c r="H89" s="46"/>
      <c r="I89" s="46"/>
      <c r="J89" s="46"/>
      <c r="K89" s="33">
        <f t="shared" si="18"/>
        <v>0</v>
      </c>
      <c r="L89" s="33">
        <f t="shared" si="19"/>
        <v>-2</v>
      </c>
      <c r="M89" s="33">
        <f t="shared" si="20"/>
        <v>0</v>
      </c>
      <c r="N89" s="34">
        <f t="shared" si="21"/>
        <v>0</v>
      </c>
    </row>
    <row r="90" spans="1:14" ht="12.75" hidden="1">
      <c r="A90" s="30">
        <f t="shared" si="17"/>
        <v>0</v>
      </c>
      <c r="B90" s="30">
        <f t="shared" si="17"/>
        <v>0</v>
      </c>
      <c r="C90" s="30">
        <f t="shared" si="17"/>
        <v>0</v>
      </c>
      <c r="D90" s="31">
        <f t="shared" si="22"/>
        <v>4</v>
      </c>
      <c r="E90" s="45"/>
      <c r="F90" s="46"/>
      <c r="G90" s="46"/>
      <c r="H90" s="46"/>
      <c r="I90" s="46"/>
      <c r="J90" s="46"/>
      <c r="K90" s="33">
        <f t="shared" si="18"/>
        <v>0</v>
      </c>
      <c r="L90" s="33">
        <f t="shared" si="19"/>
        <v>-2</v>
      </c>
      <c r="M90" s="33">
        <f t="shared" si="20"/>
        <v>0</v>
      </c>
      <c r="N90" s="34">
        <f t="shared" si="21"/>
        <v>0</v>
      </c>
    </row>
    <row r="91" spans="1:14" ht="12.75" hidden="1">
      <c r="A91" s="30">
        <f t="shared" si="17"/>
        <v>0</v>
      </c>
      <c r="B91" s="30">
        <f t="shared" si="17"/>
        <v>0</v>
      </c>
      <c r="C91" s="30">
        <f t="shared" si="17"/>
        <v>0</v>
      </c>
      <c r="D91" s="31">
        <f t="shared" si="22"/>
        <v>4</v>
      </c>
      <c r="E91" s="45"/>
      <c r="F91" s="46"/>
      <c r="G91" s="46"/>
      <c r="H91" s="46"/>
      <c r="I91" s="46"/>
      <c r="J91" s="46"/>
      <c r="K91" s="33">
        <f t="shared" si="18"/>
        <v>0</v>
      </c>
      <c r="L91" s="33">
        <f t="shared" si="19"/>
        <v>-2</v>
      </c>
      <c r="M91" s="33">
        <f t="shared" si="20"/>
        <v>0</v>
      </c>
      <c r="N91" s="34">
        <f t="shared" si="21"/>
        <v>0</v>
      </c>
    </row>
    <row r="92" spans="1:14" ht="12.75" hidden="1">
      <c r="A92" s="30">
        <f t="shared" si="17"/>
        <v>0</v>
      </c>
      <c r="B92" s="30">
        <f t="shared" si="17"/>
        <v>0</v>
      </c>
      <c r="C92" s="30">
        <f t="shared" si="17"/>
        <v>0</v>
      </c>
      <c r="D92" s="31">
        <f t="shared" si="22"/>
        <v>4</v>
      </c>
      <c r="E92" s="45"/>
      <c r="F92" s="46"/>
      <c r="G92" s="46"/>
      <c r="H92" s="46"/>
      <c r="I92" s="46"/>
      <c r="J92" s="46"/>
      <c r="K92" s="33">
        <f t="shared" si="18"/>
        <v>0</v>
      </c>
      <c r="L92" s="33">
        <f t="shared" si="19"/>
        <v>-2</v>
      </c>
      <c r="M92" s="33">
        <f t="shared" si="20"/>
        <v>0</v>
      </c>
      <c r="N92" s="34">
        <f t="shared" si="21"/>
        <v>0</v>
      </c>
    </row>
    <row r="93" spans="1:14" ht="12.75" hidden="1">
      <c r="A93" s="30">
        <f t="shared" si="17"/>
        <v>0</v>
      </c>
      <c r="B93" s="30">
        <f t="shared" si="17"/>
        <v>0</v>
      </c>
      <c r="C93" s="30">
        <f t="shared" si="17"/>
        <v>0</v>
      </c>
      <c r="D93" s="31">
        <f t="shared" si="22"/>
        <v>4</v>
      </c>
      <c r="E93" s="45"/>
      <c r="F93" s="46"/>
      <c r="G93" s="46"/>
      <c r="H93" s="46"/>
      <c r="I93" s="46"/>
      <c r="J93" s="46"/>
      <c r="K93" s="33">
        <f t="shared" si="18"/>
        <v>0</v>
      </c>
      <c r="L93" s="33">
        <f t="shared" si="19"/>
        <v>-2</v>
      </c>
      <c r="M93" s="33">
        <f t="shared" si="20"/>
        <v>0</v>
      </c>
      <c r="N93" s="34">
        <f t="shared" si="21"/>
        <v>0</v>
      </c>
    </row>
    <row r="94" spans="1:14" ht="12.75" hidden="1">
      <c r="A94" s="30">
        <f t="shared" si="17"/>
        <v>0</v>
      </c>
      <c r="B94" s="30">
        <f t="shared" si="17"/>
        <v>0</v>
      </c>
      <c r="C94" s="30">
        <f t="shared" si="17"/>
        <v>0</v>
      </c>
      <c r="D94" s="31">
        <f t="shared" si="22"/>
        <v>4</v>
      </c>
      <c r="E94" s="45"/>
      <c r="F94" s="46"/>
      <c r="G94" s="46"/>
      <c r="H94" s="46"/>
      <c r="I94" s="46"/>
      <c r="J94" s="46"/>
      <c r="K94" s="33">
        <f t="shared" si="18"/>
        <v>0</v>
      </c>
      <c r="L94" s="33">
        <f t="shared" si="19"/>
        <v>-2</v>
      </c>
      <c r="M94" s="33">
        <f t="shared" si="20"/>
        <v>0</v>
      </c>
      <c r="N94" s="34">
        <f t="shared" si="21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="120" zoomScaleNormal="120" zoomScalePageLayoutView="0" workbookViewId="0" topLeftCell="A1">
      <selection activeCell="A16" sqref="A16:M23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12.75">
      <c r="A1" s="99" t="s">
        <v>178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25.5">
      <c r="A2" s="1" t="s">
        <v>0</v>
      </c>
      <c r="B2" s="2" t="s">
        <v>187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8</v>
      </c>
      <c r="K2" s="98" t="s">
        <v>9</v>
      </c>
      <c r="L2" s="98"/>
      <c r="M2" s="81" t="s">
        <v>10</v>
      </c>
    </row>
    <row r="3" spans="1:13" ht="12.75">
      <c r="A3" s="21">
        <v>570</v>
      </c>
      <c r="B3" s="22" t="s">
        <v>94</v>
      </c>
      <c r="C3" s="22" t="s">
        <v>11</v>
      </c>
      <c r="D3" s="9">
        <f>RANK(M3,M$3:M$15,0)</f>
        <v>3</v>
      </c>
      <c r="E3" s="45">
        <v>3.8</v>
      </c>
      <c r="F3" s="46">
        <v>8.4</v>
      </c>
      <c r="G3" s="46">
        <v>8.3</v>
      </c>
      <c r="H3" s="46">
        <v>8.5</v>
      </c>
      <c r="I3" s="46">
        <v>8.4</v>
      </c>
      <c r="J3" s="46">
        <v>8.2</v>
      </c>
      <c r="K3" s="10">
        <f aca="true" t="shared" si="0" ref="K3:K15">SUM(F3:J3)-(MAX(F3:J3)+MIN(F3:J3))</f>
        <v>25.099999999999998</v>
      </c>
      <c r="L3" s="11">
        <f aca="true" t="shared" si="1" ref="L3:L15">COUNT(F3:J3)-2</f>
        <v>3</v>
      </c>
      <c r="M3" s="12">
        <f aca="true" t="shared" si="2" ref="M3:M15">SUM(K3*3)/L3+E3</f>
        <v>28.9</v>
      </c>
    </row>
    <row r="4" spans="1:13" ht="12.75">
      <c r="A4" s="23">
        <v>571</v>
      </c>
      <c r="B4" s="24" t="s">
        <v>52</v>
      </c>
      <c r="C4" s="24" t="s">
        <v>61</v>
      </c>
      <c r="D4" s="9">
        <f>RANK(M4,M$3:M$15,0)</f>
        <v>9</v>
      </c>
      <c r="E4" s="45">
        <v>1.9</v>
      </c>
      <c r="F4" s="46">
        <v>7.5</v>
      </c>
      <c r="G4" s="46">
        <v>7.7</v>
      </c>
      <c r="H4" s="46">
        <v>7.6</v>
      </c>
      <c r="I4" s="46">
        <v>7.4</v>
      </c>
      <c r="J4" s="46">
        <v>7.4</v>
      </c>
      <c r="K4" s="10">
        <f t="shared" si="0"/>
        <v>22.499999999999993</v>
      </c>
      <c r="L4" s="11">
        <f t="shared" si="1"/>
        <v>3</v>
      </c>
      <c r="M4" s="12">
        <f t="shared" si="2"/>
        <v>24.399999999999988</v>
      </c>
    </row>
    <row r="5" spans="1:13" ht="12.75" customHeight="1">
      <c r="A5" s="23"/>
      <c r="B5" s="24"/>
      <c r="C5" s="24"/>
      <c r="D5" s="9"/>
      <c r="E5" s="45"/>
      <c r="F5" s="46"/>
      <c r="G5" s="46"/>
      <c r="H5" s="46"/>
      <c r="I5" s="46"/>
      <c r="J5" s="46"/>
      <c r="K5" s="10">
        <f t="shared" si="0"/>
        <v>0</v>
      </c>
      <c r="L5" s="11">
        <f t="shared" si="1"/>
        <v>-2</v>
      </c>
      <c r="M5" s="12">
        <f t="shared" si="2"/>
        <v>0</v>
      </c>
    </row>
    <row r="6" spans="1:13" ht="12.75">
      <c r="A6" s="23">
        <v>573</v>
      </c>
      <c r="B6" s="24" t="s">
        <v>142</v>
      </c>
      <c r="C6" s="24" t="s">
        <v>131</v>
      </c>
      <c r="D6" s="9">
        <f>RANK(M6,M$3:M$15,0)</f>
        <v>8</v>
      </c>
      <c r="E6" s="45">
        <v>1.9</v>
      </c>
      <c r="F6" s="46">
        <v>7.7</v>
      </c>
      <c r="G6" s="46">
        <v>7.5</v>
      </c>
      <c r="H6" s="46">
        <v>7.9</v>
      </c>
      <c r="I6" s="46">
        <v>8.1</v>
      </c>
      <c r="J6" s="46">
        <v>7.6</v>
      </c>
      <c r="K6" s="10">
        <f t="shared" si="0"/>
        <v>23.200000000000003</v>
      </c>
      <c r="L6" s="11">
        <f t="shared" si="1"/>
        <v>3</v>
      </c>
      <c r="M6" s="12">
        <f t="shared" si="2"/>
        <v>25.1</v>
      </c>
    </row>
    <row r="7" spans="1:13" ht="12.75">
      <c r="A7" s="23"/>
      <c r="B7" s="24"/>
      <c r="C7" s="24"/>
      <c r="D7" s="9"/>
      <c r="E7" s="45"/>
      <c r="F7" s="46"/>
      <c r="G7" s="46"/>
      <c r="H7" s="46"/>
      <c r="I7" s="46"/>
      <c r="J7" s="46"/>
      <c r="K7" s="10">
        <f t="shared" si="0"/>
        <v>0</v>
      </c>
      <c r="L7" s="11">
        <f t="shared" si="1"/>
        <v>-2</v>
      </c>
      <c r="M7" s="12">
        <f t="shared" si="2"/>
        <v>0</v>
      </c>
    </row>
    <row r="8" spans="1:13" ht="12.75">
      <c r="A8" s="23">
        <v>575</v>
      </c>
      <c r="B8" s="24" t="s">
        <v>143</v>
      </c>
      <c r="C8" s="24" t="s">
        <v>141</v>
      </c>
      <c r="D8" s="9">
        <f>RANK(M8,M$3:M$15,0)</f>
        <v>10</v>
      </c>
      <c r="E8" s="45">
        <v>0.9</v>
      </c>
      <c r="F8" s="46">
        <v>5.1</v>
      </c>
      <c r="G8" s="46">
        <v>5</v>
      </c>
      <c r="H8" s="46">
        <v>5</v>
      </c>
      <c r="I8" s="46">
        <v>4.9</v>
      </c>
      <c r="J8" s="46">
        <v>5</v>
      </c>
      <c r="K8" s="10">
        <f t="shared" si="0"/>
        <v>15</v>
      </c>
      <c r="L8" s="11">
        <f t="shared" si="1"/>
        <v>3</v>
      </c>
      <c r="M8" s="12">
        <f t="shared" si="2"/>
        <v>15.9</v>
      </c>
    </row>
    <row r="9" spans="1:13" ht="12.75">
      <c r="A9" s="23">
        <v>576</v>
      </c>
      <c r="B9" s="24" t="s">
        <v>144</v>
      </c>
      <c r="C9" s="24" t="s">
        <v>131</v>
      </c>
      <c r="D9" s="9">
        <f>RANK(M9,M$3:M$15,0)</f>
        <v>4</v>
      </c>
      <c r="E9" s="45">
        <v>2.9</v>
      </c>
      <c r="F9" s="46">
        <v>8.2</v>
      </c>
      <c r="G9" s="46">
        <v>8.2</v>
      </c>
      <c r="H9" s="46">
        <v>7.9</v>
      </c>
      <c r="I9" s="46">
        <v>7.9</v>
      </c>
      <c r="J9" s="46">
        <v>7.7</v>
      </c>
      <c r="K9" s="10">
        <f t="shared" si="0"/>
        <v>24</v>
      </c>
      <c r="L9" s="11">
        <f t="shared" si="1"/>
        <v>3</v>
      </c>
      <c r="M9" s="12">
        <f t="shared" si="2"/>
        <v>26.9</v>
      </c>
    </row>
    <row r="10" spans="1:13" ht="12.75">
      <c r="A10" s="23">
        <v>577</v>
      </c>
      <c r="B10" s="24" t="s">
        <v>28</v>
      </c>
      <c r="C10" s="24" t="s">
        <v>77</v>
      </c>
      <c r="D10" s="9">
        <f>RANK(M10,M$3:M$15,0)</f>
        <v>2</v>
      </c>
      <c r="E10" s="45">
        <v>4.7</v>
      </c>
      <c r="F10" s="46">
        <v>8.3</v>
      </c>
      <c r="G10" s="46">
        <v>8.3</v>
      </c>
      <c r="H10" s="46">
        <v>7.8</v>
      </c>
      <c r="I10" s="46">
        <v>8</v>
      </c>
      <c r="J10" s="46">
        <v>8.2</v>
      </c>
      <c r="K10" s="10">
        <f t="shared" si="0"/>
        <v>24.500000000000007</v>
      </c>
      <c r="L10" s="11">
        <f t="shared" si="1"/>
        <v>3</v>
      </c>
      <c r="M10" s="12">
        <f t="shared" si="2"/>
        <v>29.20000000000001</v>
      </c>
    </row>
    <row r="11" spans="1:13" ht="12.75">
      <c r="A11" s="23">
        <v>578</v>
      </c>
      <c r="B11" s="24" t="s">
        <v>145</v>
      </c>
      <c r="C11" s="24" t="s">
        <v>75</v>
      </c>
      <c r="D11" s="9">
        <f>RANK(M11,M$3:M$15,0)</f>
        <v>6</v>
      </c>
      <c r="E11" s="45">
        <v>2.5</v>
      </c>
      <c r="F11" s="46">
        <v>8.3</v>
      </c>
      <c r="G11" s="46">
        <v>8</v>
      </c>
      <c r="H11" s="46">
        <v>8</v>
      </c>
      <c r="I11" s="46">
        <v>7.9</v>
      </c>
      <c r="J11" s="46">
        <v>8.1</v>
      </c>
      <c r="K11" s="10">
        <f t="shared" si="0"/>
        <v>24.1</v>
      </c>
      <c r="L11" s="11">
        <f t="shared" si="1"/>
        <v>3</v>
      </c>
      <c r="M11" s="12">
        <f t="shared" si="2"/>
        <v>26.600000000000005</v>
      </c>
    </row>
    <row r="12" spans="1:13" ht="12.75">
      <c r="A12" s="23">
        <v>579</v>
      </c>
      <c r="B12" s="24" t="s">
        <v>146</v>
      </c>
      <c r="C12" s="24" t="s">
        <v>101</v>
      </c>
      <c r="D12" s="9">
        <f>RANK(M12,M$3:M$15,0)</f>
        <v>5</v>
      </c>
      <c r="E12" s="45">
        <v>2.4</v>
      </c>
      <c r="F12" s="46">
        <v>8.2</v>
      </c>
      <c r="G12" s="46">
        <v>8.1</v>
      </c>
      <c r="H12" s="46">
        <v>8.3</v>
      </c>
      <c r="I12" s="46">
        <v>8.1</v>
      </c>
      <c r="J12" s="46">
        <v>7.9</v>
      </c>
      <c r="K12" s="10">
        <f t="shared" si="0"/>
        <v>24.39999999999999</v>
      </c>
      <c r="L12" s="11">
        <f t="shared" si="1"/>
        <v>3</v>
      </c>
      <c r="M12" s="12">
        <f t="shared" si="2"/>
        <v>26.79999999999999</v>
      </c>
    </row>
    <row r="13" spans="1:13" ht="12.75">
      <c r="A13" s="23"/>
      <c r="B13" s="24"/>
      <c r="C13" s="24"/>
      <c r="D13" s="9"/>
      <c r="E13" s="45"/>
      <c r="F13" s="46"/>
      <c r="G13" s="46"/>
      <c r="H13" s="46"/>
      <c r="I13" s="46"/>
      <c r="J13" s="46"/>
      <c r="K13" s="10">
        <f t="shared" si="0"/>
        <v>0</v>
      </c>
      <c r="L13" s="11">
        <f t="shared" si="1"/>
        <v>-2</v>
      </c>
      <c r="M13" s="12">
        <f t="shared" si="2"/>
        <v>0</v>
      </c>
    </row>
    <row r="14" spans="1:13" ht="12.75">
      <c r="A14" s="23">
        <v>581</v>
      </c>
      <c r="B14" s="24" t="s">
        <v>27</v>
      </c>
      <c r="C14" s="24" t="s">
        <v>13</v>
      </c>
      <c r="D14" s="9">
        <f>RANK(M14,M$3:M$15,0)</f>
        <v>1</v>
      </c>
      <c r="E14" s="45">
        <v>4.5</v>
      </c>
      <c r="F14" s="46">
        <v>8.4</v>
      </c>
      <c r="G14" s="46">
        <v>8.5</v>
      </c>
      <c r="H14" s="46">
        <v>8.3</v>
      </c>
      <c r="I14" s="46">
        <v>8.2</v>
      </c>
      <c r="J14" s="46">
        <v>8.4</v>
      </c>
      <c r="K14" s="10">
        <f t="shared" si="0"/>
        <v>25.099999999999998</v>
      </c>
      <c r="L14" s="11">
        <f t="shared" si="1"/>
        <v>3</v>
      </c>
      <c r="M14" s="12">
        <f t="shared" si="2"/>
        <v>29.599999999999998</v>
      </c>
    </row>
    <row r="15" spans="1:13" ht="12.75">
      <c r="A15" s="23">
        <v>582</v>
      </c>
      <c r="B15" s="24" t="s">
        <v>147</v>
      </c>
      <c r="C15" s="24" t="s">
        <v>101</v>
      </c>
      <c r="D15" s="9">
        <f>RANK(M15,M$3:M$15,0)</f>
        <v>7</v>
      </c>
      <c r="E15" s="45">
        <v>2.3</v>
      </c>
      <c r="F15" s="46">
        <v>7.6</v>
      </c>
      <c r="G15" s="46">
        <v>8</v>
      </c>
      <c r="H15" s="46">
        <v>8.1</v>
      </c>
      <c r="I15" s="46">
        <v>7.7</v>
      </c>
      <c r="J15" s="46">
        <v>8</v>
      </c>
      <c r="K15" s="10">
        <f t="shared" si="0"/>
        <v>23.7</v>
      </c>
      <c r="L15" s="11">
        <f t="shared" si="1"/>
        <v>3</v>
      </c>
      <c r="M15" s="12">
        <f t="shared" si="2"/>
        <v>26</v>
      </c>
    </row>
    <row r="16" spans="1:13" ht="12.75">
      <c r="A16" s="71"/>
      <c r="B16" s="75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ht="12.75">
      <c r="B17" s="13"/>
    </row>
    <row r="18" spans="1:14" ht="25.5">
      <c r="A18" s="1" t="s">
        <v>0</v>
      </c>
      <c r="B18" s="2" t="str">
        <f>B2</f>
        <v>13-14 Run 1
Women's Tumbling</v>
      </c>
      <c r="C18" s="1" t="s">
        <v>1</v>
      </c>
      <c r="D18" s="3" t="s">
        <v>2</v>
      </c>
      <c r="E18" s="4" t="s">
        <v>3</v>
      </c>
      <c r="F18" s="5" t="s">
        <v>4</v>
      </c>
      <c r="G18" s="5" t="s">
        <v>5</v>
      </c>
      <c r="H18" s="5" t="s">
        <v>6</v>
      </c>
      <c r="I18" s="5" t="s">
        <v>7</v>
      </c>
      <c r="J18" s="5" t="s">
        <v>8</v>
      </c>
      <c r="K18" s="6" t="s">
        <v>9</v>
      </c>
      <c r="L18" s="6"/>
      <c r="M18" s="3" t="s">
        <v>10</v>
      </c>
      <c r="N18" s="14" t="s">
        <v>9</v>
      </c>
    </row>
    <row r="19" spans="1:14" ht="12.75">
      <c r="A19" s="7">
        <f aca="true" t="shared" si="3" ref="A19:C31">+A3</f>
        <v>570</v>
      </c>
      <c r="B19" s="7" t="str">
        <f t="shared" si="3"/>
        <v>Jodi Clark</v>
      </c>
      <c r="C19" s="7" t="str">
        <f t="shared" si="3"/>
        <v>Wakefield</v>
      </c>
      <c r="D19" s="9">
        <f aca="true" t="shared" si="4" ref="D19:D31">RANK(N19,N$19:N$31,0)</f>
        <v>2</v>
      </c>
      <c r="E19" s="45">
        <v>3.6</v>
      </c>
      <c r="F19" s="46">
        <v>8.4</v>
      </c>
      <c r="G19" s="46">
        <v>8.3</v>
      </c>
      <c r="H19" s="46">
        <v>8.6</v>
      </c>
      <c r="I19" s="46">
        <v>8.2</v>
      </c>
      <c r="J19" s="46">
        <v>8.2</v>
      </c>
      <c r="K19" s="10">
        <f aca="true" t="shared" si="5" ref="K19:K31">SUM(F19:J19)-(MAX(F19:J19)+MIN(F19:J19))</f>
        <v>24.900000000000006</v>
      </c>
      <c r="L19" s="11">
        <f aca="true" t="shared" si="6" ref="L19:L31">COUNT(F19:J19)-2</f>
        <v>3</v>
      </c>
      <c r="M19" s="12">
        <f aca="true" t="shared" si="7" ref="M19:M31">SUM(K19*3)/L19+E19</f>
        <v>28.500000000000007</v>
      </c>
      <c r="N19" s="15">
        <f aca="true" t="shared" si="8" ref="N19:N31">M3+M19</f>
        <v>57.400000000000006</v>
      </c>
    </row>
    <row r="20" spans="1:14" ht="12.75">
      <c r="A20" s="7">
        <f t="shared" si="3"/>
        <v>571</v>
      </c>
      <c r="B20" s="7" t="str">
        <f t="shared" si="3"/>
        <v>Sophie Parkin</v>
      </c>
      <c r="C20" s="7" t="str">
        <f t="shared" si="3"/>
        <v>Southampton</v>
      </c>
      <c r="D20" s="9">
        <f t="shared" si="4"/>
        <v>9</v>
      </c>
      <c r="E20" s="45">
        <v>3</v>
      </c>
      <c r="F20" s="46">
        <v>7.5</v>
      </c>
      <c r="G20" s="46">
        <v>7.7</v>
      </c>
      <c r="H20" s="46">
        <v>7.5</v>
      </c>
      <c r="I20" s="46">
        <v>7.6</v>
      </c>
      <c r="J20" s="46">
        <v>7.6</v>
      </c>
      <c r="K20" s="10">
        <f t="shared" si="5"/>
        <v>22.7</v>
      </c>
      <c r="L20" s="11">
        <f t="shared" si="6"/>
        <v>3</v>
      </c>
      <c r="M20" s="12">
        <f t="shared" si="7"/>
        <v>25.7</v>
      </c>
      <c r="N20" s="15">
        <f t="shared" si="8"/>
        <v>50.09999999999999</v>
      </c>
    </row>
    <row r="21" spans="1:14" ht="12.75">
      <c r="A21" s="7">
        <f t="shared" si="3"/>
        <v>0</v>
      </c>
      <c r="B21" s="7">
        <f t="shared" si="3"/>
        <v>0</v>
      </c>
      <c r="C21" s="7">
        <f t="shared" si="3"/>
        <v>0</v>
      </c>
      <c r="D21" s="9">
        <f t="shared" si="4"/>
        <v>11</v>
      </c>
      <c r="E21" s="45"/>
      <c r="F21" s="46"/>
      <c r="G21" s="46"/>
      <c r="H21" s="46"/>
      <c r="I21" s="46"/>
      <c r="J21" s="46"/>
      <c r="K21" s="10">
        <f t="shared" si="5"/>
        <v>0</v>
      </c>
      <c r="L21" s="11">
        <f t="shared" si="6"/>
        <v>-2</v>
      </c>
      <c r="M21" s="12">
        <f t="shared" si="7"/>
        <v>0</v>
      </c>
      <c r="N21" s="15">
        <f t="shared" si="8"/>
        <v>0</v>
      </c>
    </row>
    <row r="22" spans="1:14" ht="12.75">
      <c r="A22" s="7">
        <f t="shared" si="3"/>
        <v>573</v>
      </c>
      <c r="B22" s="7" t="str">
        <f t="shared" si="3"/>
        <v>Jennifer Ryan</v>
      </c>
      <c r="C22" s="7" t="str">
        <f t="shared" si="3"/>
        <v>Millenium</v>
      </c>
      <c r="D22" s="9">
        <f t="shared" si="4"/>
        <v>6</v>
      </c>
      <c r="E22" s="45">
        <v>4.5</v>
      </c>
      <c r="F22" s="46">
        <v>7.9</v>
      </c>
      <c r="G22" s="46">
        <v>7.7</v>
      </c>
      <c r="H22" s="46">
        <v>7.5</v>
      </c>
      <c r="I22" s="46">
        <v>7.8</v>
      </c>
      <c r="J22" s="46">
        <v>7.6</v>
      </c>
      <c r="K22" s="10">
        <f t="shared" si="5"/>
        <v>23.1</v>
      </c>
      <c r="L22" s="11">
        <f t="shared" si="6"/>
        <v>3</v>
      </c>
      <c r="M22" s="12">
        <f t="shared" si="7"/>
        <v>27.600000000000005</v>
      </c>
      <c r="N22" s="15">
        <f t="shared" si="8"/>
        <v>52.7</v>
      </c>
    </row>
    <row r="23" spans="1:14" ht="12.75">
      <c r="A23" s="7">
        <f t="shared" si="3"/>
        <v>0</v>
      </c>
      <c r="B23" s="7">
        <f t="shared" si="3"/>
        <v>0</v>
      </c>
      <c r="C23" s="7">
        <f t="shared" si="3"/>
        <v>0</v>
      </c>
      <c r="D23" s="9">
        <f t="shared" si="4"/>
        <v>11</v>
      </c>
      <c r="E23" s="45"/>
      <c r="F23" s="46"/>
      <c r="G23" s="46"/>
      <c r="H23" s="46"/>
      <c r="I23" s="46"/>
      <c r="J23" s="46"/>
      <c r="K23" s="10">
        <f t="shared" si="5"/>
        <v>0</v>
      </c>
      <c r="L23" s="11">
        <f t="shared" si="6"/>
        <v>-2</v>
      </c>
      <c r="M23" s="12">
        <f t="shared" si="7"/>
        <v>0</v>
      </c>
      <c r="N23" s="15">
        <f t="shared" si="8"/>
        <v>0</v>
      </c>
    </row>
    <row r="24" spans="1:14" ht="12.75">
      <c r="A24" s="7">
        <f t="shared" si="3"/>
        <v>575</v>
      </c>
      <c r="B24" s="7" t="str">
        <f t="shared" si="3"/>
        <v>Ashleigh Bastin</v>
      </c>
      <c r="C24" s="7" t="str">
        <f t="shared" si="3"/>
        <v>West Street</v>
      </c>
      <c r="D24" s="9">
        <f t="shared" si="4"/>
        <v>10</v>
      </c>
      <c r="E24" s="45">
        <v>1.8</v>
      </c>
      <c r="F24" s="46">
        <v>6.9</v>
      </c>
      <c r="G24" s="46">
        <v>7</v>
      </c>
      <c r="H24" s="46">
        <v>6.6</v>
      </c>
      <c r="I24" s="46">
        <v>6.6</v>
      </c>
      <c r="J24" s="46">
        <v>6.6</v>
      </c>
      <c r="K24" s="10">
        <f t="shared" si="5"/>
        <v>20.1</v>
      </c>
      <c r="L24" s="11">
        <f t="shared" si="6"/>
        <v>3</v>
      </c>
      <c r="M24" s="12">
        <f t="shared" si="7"/>
        <v>21.900000000000002</v>
      </c>
      <c r="N24" s="15">
        <f t="shared" si="8"/>
        <v>37.800000000000004</v>
      </c>
    </row>
    <row r="25" spans="1:14" ht="12.75">
      <c r="A25" s="7">
        <f t="shared" si="3"/>
        <v>576</v>
      </c>
      <c r="B25" s="7" t="str">
        <f t="shared" si="3"/>
        <v>Gillian Clarke</v>
      </c>
      <c r="C25" s="7" t="str">
        <f t="shared" si="3"/>
        <v>Millenium</v>
      </c>
      <c r="D25" s="9">
        <f t="shared" si="4"/>
        <v>5</v>
      </c>
      <c r="E25" s="45">
        <v>1.9</v>
      </c>
      <c r="F25" s="46">
        <v>8.3</v>
      </c>
      <c r="G25" s="46">
        <v>8.1</v>
      </c>
      <c r="H25" s="46">
        <v>8.2</v>
      </c>
      <c r="I25" s="46">
        <v>8.1</v>
      </c>
      <c r="J25" s="46">
        <v>8</v>
      </c>
      <c r="K25" s="10">
        <f t="shared" si="5"/>
        <v>24.399999999999995</v>
      </c>
      <c r="L25" s="11">
        <f t="shared" si="6"/>
        <v>3</v>
      </c>
      <c r="M25" s="12">
        <f t="shared" si="7"/>
        <v>26.299999999999994</v>
      </c>
      <c r="N25" s="15">
        <f t="shared" si="8"/>
        <v>53.19999999999999</v>
      </c>
    </row>
    <row r="26" spans="1:14" ht="12.75">
      <c r="A26" s="7">
        <f t="shared" si="3"/>
        <v>577</v>
      </c>
      <c r="B26" s="7" t="str">
        <f t="shared" si="3"/>
        <v>Hannah Saunders</v>
      </c>
      <c r="C26" s="7" t="str">
        <f t="shared" si="3"/>
        <v>Wirral</v>
      </c>
      <c r="D26" s="9">
        <f t="shared" si="4"/>
        <v>3</v>
      </c>
      <c r="E26" s="45">
        <v>2.3</v>
      </c>
      <c r="F26" s="46">
        <v>7.7</v>
      </c>
      <c r="G26" s="46">
        <v>7.6</v>
      </c>
      <c r="H26" s="46">
        <v>7.6</v>
      </c>
      <c r="I26" s="46">
        <v>7.6</v>
      </c>
      <c r="J26" s="46">
        <v>7.3</v>
      </c>
      <c r="K26" s="10">
        <f t="shared" si="5"/>
        <v>22.799999999999997</v>
      </c>
      <c r="L26" s="11">
        <f t="shared" si="6"/>
        <v>3</v>
      </c>
      <c r="M26" s="12">
        <f t="shared" si="7"/>
        <v>25.099999999999998</v>
      </c>
      <c r="N26" s="15">
        <f t="shared" si="8"/>
        <v>54.30000000000001</v>
      </c>
    </row>
    <row r="27" spans="1:14" ht="12.75">
      <c r="A27" s="7">
        <f t="shared" si="3"/>
        <v>578</v>
      </c>
      <c r="B27" s="7" t="str">
        <f t="shared" si="3"/>
        <v>Kate McCann</v>
      </c>
      <c r="C27" s="7" t="str">
        <f t="shared" si="3"/>
        <v>Deerness</v>
      </c>
      <c r="D27" s="9">
        <f t="shared" si="4"/>
        <v>4</v>
      </c>
      <c r="E27" s="45">
        <v>2.8</v>
      </c>
      <c r="F27" s="46">
        <v>8.4</v>
      </c>
      <c r="G27" s="46">
        <v>8.2</v>
      </c>
      <c r="H27" s="46">
        <v>8.1</v>
      </c>
      <c r="I27" s="46">
        <v>7.9</v>
      </c>
      <c r="J27" s="46">
        <v>8.1</v>
      </c>
      <c r="K27" s="10">
        <f t="shared" si="5"/>
        <v>24.400000000000002</v>
      </c>
      <c r="L27" s="11">
        <f t="shared" si="6"/>
        <v>3</v>
      </c>
      <c r="M27" s="12">
        <f t="shared" si="7"/>
        <v>27.200000000000003</v>
      </c>
      <c r="N27" s="15">
        <f t="shared" si="8"/>
        <v>53.80000000000001</v>
      </c>
    </row>
    <row r="28" spans="1:14" ht="12.75">
      <c r="A28" s="7">
        <f t="shared" si="3"/>
        <v>579</v>
      </c>
      <c r="B28" s="7" t="str">
        <f t="shared" si="3"/>
        <v>Emma Thornton</v>
      </c>
      <c r="C28" s="7" t="str">
        <f t="shared" si="3"/>
        <v>City of Leeds</v>
      </c>
      <c r="D28" s="9">
        <f t="shared" si="4"/>
        <v>8</v>
      </c>
      <c r="E28" s="45">
        <v>2.5</v>
      </c>
      <c r="F28" s="46">
        <v>7.6</v>
      </c>
      <c r="G28" s="46">
        <v>7.6</v>
      </c>
      <c r="H28" s="46">
        <v>7.8</v>
      </c>
      <c r="I28" s="46">
        <v>7.4</v>
      </c>
      <c r="J28" s="46">
        <v>7.6</v>
      </c>
      <c r="K28" s="10">
        <f t="shared" si="5"/>
        <v>22.8</v>
      </c>
      <c r="L28" s="11">
        <f t="shared" si="6"/>
        <v>3</v>
      </c>
      <c r="M28" s="12">
        <f t="shared" si="7"/>
        <v>25.3</v>
      </c>
      <c r="N28" s="15">
        <f t="shared" si="8"/>
        <v>52.099999999999994</v>
      </c>
    </row>
    <row r="29" spans="1:14" ht="12.75">
      <c r="A29" s="7">
        <f t="shared" si="3"/>
        <v>0</v>
      </c>
      <c r="B29" s="7">
        <f t="shared" si="3"/>
        <v>0</v>
      </c>
      <c r="C29" s="7">
        <f t="shared" si="3"/>
        <v>0</v>
      </c>
      <c r="D29" s="9">
        <f t="shared" si="4"/>
        <v>11</v>
      </c>
      <c r="E29" s="45"/>
      <c r="F29" s="46"/>
      <c r="G29" s="46"/>
      <c r="H29" s="46"/>
      <c r="I29" s="46"/>
      <c r="J29" s="46"/>
      <c r="K29" s="10">
        <f t="shared" si="5"/>
        <v>0</v>
      </c>
      <c r="L29" s="11">
        <f t="shared" si="6"/>
        <v>-2</v>
      </c>
      <c r="M29" s="12">
        <f t="shared" si="7"/>
        <v>0</v>
      </c>
      <c r="N29" s="15">
        <f t="shared" si="8"/>
        <v>0</v>
      </c>
    </row>
    <row r="30" spans="1:14" ht="12.75">
      <c r="A30" s="7">
        <f t="shared" si="3"/>
        <v>581</v>
      </c>
      <c r="B30" s="7" t="str">
        <f t="shared" si="3"/>
        <v>Louisa Bellis</v>
      </c>
      <c r="C30" s="7" t="str">
        <f t="shared" si="3"/>
        <v>Pinewood</v>
      </c>
      <c r="D30" s="9">
        <f t="shared" si="4"/>
        <v>1</v>
      </c>
      <c r="E30" s="45">
        <v>4.3</v>
      </c>
      <c r="F30" s="46">
        <v>8</v>
      </c>
      <c r="G30" s="46">
        <v>8.1</v>
      </c>
      <c r="H30" s="46">
        <v>8</v>
      </c>
      <c r="I30" s="46">
        <v>8.2</v>
      </c>
      <c r="J30" s="46">
        <v>8.1</v>
      </c>
      <c r="K30" s="10">
        <f t="shared" si="5"/>
        <v>24.2</v>
      </c>
      <c r="L30" s="11">
        <f t="shared" si="6"/>
        <v>3</v>
      </c>
      <c r="M30" s="12">
        <f t="shared" si="7"/>
        <v>28.5</v>
      </c>
      <c r="N30" s="15">
        <f t="shared" si="8"/>
        <v>58.099999999999994</v>
      </c>
    </row>
    <row r="31" spans="1:14" ht="12.75">
      <c r="A31" s="7">
        <f t="shared" si="3"/>
        <v>582</v>
      </c>
      <c r="B31" s="7" t="str">
        <f t="shared" si="3"/>
        <v>Emily Harrison</v>
      </c>
      <c r="C31" s="7" t="str">
        <f t="shared" si="3"/>
        <v>City of Leeds</v>
      </c>
      <c r="D31" s="9">
        <f t="shared" si="4"/>
        <v>7</v>
      </c>
      <c r="E31" s="45">
        <v>2.2</v>
      </c>
      <c r="F31" s="46">
        <v>8</v>
      </c>
      <c r="G31" s="46">
        <v>7.9</v>
      </c>
      <c r="H31" s="46">
        <v>8.1</v>
      </c>
      <c r="I31" s="46">
        <v>7.6</v>
      </c>
      <c r="J31" s="46">
        <v>8</v>
      </c>
      <c r="K31" s="10">
        <f t="shared" si="5"/>
        <v>23.900000000000002</v>
      </c>
      <c r="L31" s="11">
        <f t="shared" si="6"/>
        <v>3</v>
      </c>
      <c r="M31" s="12">
        <f t="shared" si="7"/>
        <v>26.1</v>
      </c>
      <c r="N31" s="15">
        <f t="shared" si="8"/>
        <v>52.1</v>
      </c>
    </row>
    <row r="32" spans="1:14" ht="12.75">
      <c r="A32" s="86"/>
      <c r="B32" s="86"/>
      <c r="C32" s="86"/>
      <c r="D32" s="87"/>
      <c r="E32" s="88"/>
      <c r="F32" s="89"/>
      <c r="G32" s="89"/>
      <c r="H32" s="89"/>
      <c r="I32" s="89"/>
      <c r="J32" s="89"/>
      <c r="K32" s="90"/>
      <c r="L32" s="91"/>
      <c r="M32" s="92"/>
      <c r="N32" s="44"/>
    </row>
    <row r="33" spans="1:13" ht="12.75">
      <c r="A33" s="103" t="s">
        <v>182</v>
      </c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ht="25.5">
      <c r="A34" s="1" t="s">
        <v>0</v>
      </c>
      <c r="B34" s="2" t="s">
        <v>188</v>
      </c>
      <c r="C34" s="1" t="s">
        <v>1</v>
      </c>
      <c r="D34" s="3" t="s">
        <v>2</v>
      </c>
      <c r="E34" s="4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6" t="s">
        <v>9</v>
      </c>
      <c r="L34" s="6"/>
      <c r="M34" s="3" t="s">
        <v>10</v>
      </c>
    </row>
    <row r="35" spans="1:13" ht="12.75">
      <c r="A35" s="7">
        <f aca="true" t="shared" si="9" ref="A35:C47">+A19</f>
        <v>570</v>
      </c>
      <c r="B35" s="7" t="str">
        <f t="shared" si="9"/>
        <v>Jodi Clark</v>
      </c>
      <c r="C35" s="7" t="str">
        <f t="shared" si="9"/>
        <v>Wakefield</v>
      </c>
      <c r="D35" s="17">
        <f aca="true" t="shared" si="10" ref="D35:D47">RANK(M35,M$35:M$47,0)</f>
        <v>7</v>
      </c>
      <c r="E35" s="45">
        <v>1.6</v>
      </c>
      <c r="F35" s="46">
        <v>7.9</v>
      </c>
      <c r="G35" s="46">
        <v>7.9</v>
      </c>
      <c r="H35" s="46">
        <v>7.8</v>
      </c>
      <c r="I35" s="46">
        <v>7.9</v>
      </c>
      <c r="J35" s="46">
        <v>7.9</v>
      </c>
      <c r="K35" s="61">
        <f>SUM(F35:J35)-(MAX(F35:J35)+MIN(F35:J35))</f>
        <v>23.7</v>
      </c>
      <c r="L35" s="19">
        <f>COUNT(F35:J35)-2</f>
        <v>3</v>
      </c>
      <c r="M35" s="20">
        <f>SUM(K35*3)/L35+E35</f>
        <v>25.3</v>
      </c>
    </row>
    <row r="36" spans="1:13" ht="12.75">
      <c r="A36" s="7">
        <f t="shared" si="9"/>
        <v>571</v>
      </c>
      <c r="B36" s="7" t="str">
        <f t="shared" si="9"/>
        <v>Sophie Parkin</v>
      </c>
      <c r="C36" s="7" t="str">
        <f t="shared" si="9"/>
        <v>Southampton</v>
      </c>
      <c r="D36" s="17">
        <f t="shared" si="10"/>
        <v>9</v>
      </c>
      <c r="E36" s="45"/>
      <c r="F36" s="46"/>
      <c r="G36" s="46"/>
      <c r="H36" s="46"/>
      <c r="I36" s="46"/>
      <c r="J36" s="46"/>
      <c r="K36" s="61">
        <f aca="true" t="shared" si="11" ref="K36:K47">SUM(F36:J36)-(MAX(F36:J36)+MIN(F36:J36))</f>
        <v>0</v>
      </c>
      <c r="L36" s="19">
        <f aca="true" t="shared" si="12" ref="L36:L47">COUNT(F36:J36)-2</f>
        <v>-2</v>
      </c>
      <c r="M36" s="20">
        <f aca="true" t="shared" si="13" ref="M36:M47">SUM(K36*3)/L36+E36</f>
        <v>0</v>
      </c>
    </row>
    <row r="37" spans="1:13" ht="12.75">
      <c r="A37" s="7">
        <f t="shared" si="9"/>
        <v>0</v>
      </c>
      <c r="B37" s="7">
        <f t="shared" si="9"/>
        <v>0</v>
      </c>
      <c r="C37" s="7">
        <f t="shared" si="9"/>
        <v>0</v>
      </c>
      <c r="D37" s="17">
        <f t="shared" si="10"/>
        <v>9</v>
      </c>
      <c r="E37" s="45"/>
      <c r="F37" s="46"/>
      <c r="G37" s="46"/>
      <c r="H37" s="46"/>
      <c r="I37" s="46"/>
      <c r="J37" s="46"/>
      <c r="K37" s="61">
        <f t="shared" si="11"/>
        <v>0</v>
      </c>
      <c r="L37" s="19">
        <f t="shared" si="12"/>
        <v>-2</v>
      </c>
      <c r="M37" s="20">
        <f t="shared" si="13"/>
        <v>0</v>
      </c>
    </row>
    <row r="38" spans="1:13" ht="12.75">
      <c r="A38" s="7">
        <f t="shared" si="9"/>
        <v>573</v>
      </c>
      <c r="B38" s="7" t="str">
        <f t="shared" si="9"/>
        <v>Jennifer Ryan</v>
      </c>
      <c r="C38" s="7" t="str">
        <f t="shared" si="9"/>
        <v>Millenium</v>
      </c>
      <c r="D38" s="17">
        <f t="shared" si="10"/>
        <v>6</v>
      </c>
      <c r="E38" s="45">
        <v>2.8</v>
      </c>
      <c r="F38" s="46">
        <v>7.6</v>
      </c>
      <c r="G38" s="46">
        <v>7.6</v>
      </c>
      <c r="H38" s="46">
        <v>7.7</v>
      </c>
      <c r="I38" s="46">
        <v>7.4</v>
      </c>
      <c r="J38" s="46">
        <v>7.6</v>
      </c>
      <c r="K38" s="61">
        <f t="shared" si="11"/>
        <v>22.799999999999997</v>
      </c>
      <c r="L38" s="19">
        <f t="shared" si="12"/>
        <v>3</v>
      </c>
      <c r="M38" s="20">
        <f t="shared" si="13"/>
        <v>25.599999999999998</v>
      </c>
    </row>
    <row r="39" spans="1:13" ht="12.75">
      <c r="A39" s="7">
        <f t="shared" si="9"/>
        <v>0</v>
      </c>
      <c r="B39" s="7">
        <f t="shared" si="9"/>
        <v>0</v>
      </c>
      <c r="C39" s="7">
        <f t="shared" si="9"/>
        <v>0</v>
      </c>
      <c r="D39" s="17">
        <f t="shared" si="10"/>
        <v>9</v>
      </c>
      <c r="E39" s="45"/>
      <c r="F39" s="46"/>
      <c r="G39" s="46"/>
      <c r="H39" s="46"/>
      <c r="I39" s="46"/>
      <c r="J39" s="46"/>
      <c r="K39" s="61">
        <f t="shared" si="11"/>
        <v>0</v>
      </c>
      <c r="L39" s="19">
        <f t="shared" si="12"/>
        <v>-2</v>
      </c>
      <c r="M39" s="20">
        <f t="shared" si="13"/>
        <v>0</v>
      </c>
    </row>
    <row r="40" spans="1:13" ht="12.75">
      <c r="A40" s="7">
        <f t="shared" si="9"/>
        <v>575</v>
      </c>
      <c r="B40" s="7" t="str">
        <f t="shared" si="9"/>
        <v>Ashleigh Bastin</v>
      </c>
      <c r="C40" s="7" t="str">
        <f t="shared" si="9"/>
        <v>West Street</v>
      </c>
      <c r="D40" s="17">
        <f t="shared" si="10"/>
        <v>9</v>
      </c>
      <c r="E40" s="45"/>
      <c r="F40" s="46"/>
      <c r="G40" s="46"/>
      <c r="H40" s="46"/>
      <c r="I40" s="46"/>
      <c r="J40" s="46"/>
      <c r="K40" s="61">
        <f t="shared" si="11"/>
        <v>0</v>
      </c>
      <c r="L40" s="19">
        <f t="shared" si="12"/>
        <v>-2</v>
      </c>
      <c r="M40" s="20">
        <f t="shared" si="13"/>
        <v>0</v>
      </c>
    </row>
    <row r="41" spans="1:13" ht="12.75">
      <c r="A41" s="7">
        <f t="shared" si="9"/>
        <v>576</v>
      </c>
      <c r="B41" s="7" t="str">
        <f t="shared" si="9"/>
        <v>Gillian Clarke</v>
      </c>
      <c r="C41" s="7" t="str">
        <f t="shared" si="9"/>
        <v>Millenium</v>
      </c>
      <c r="D41" s="17">
        <f t="shared" si="10"/>
        <v>8</v>
      </c>
      <c r="E41" s="45">
        <v>1.9</v>
      </c>
      <c r="F41" s="46">
        <v>7.5</v>
      </c>
      <c r="G41" s="46">
        <v>7.3</v>
      </c>
      <c r="H41" s="46">
        <v>7.4</v>
      </c>
      <c r="I41" s="46">
        <v>7.7</v>
      </c>
      <c r="J41" s="46">
        <v>7.5</v>
      </c>
      <c r="K41" s="61">
        <f t="shared" si="11"/>
        <v>22.400000000000006</v>
      </c>
      <c r="L41" s="19">
        <f t="shared" si="12"/>
        <v>3</v>
      </c>
      <c r="M41" s="20">
        <f t="shared" si="13"/>
        <v>24.300000000000004</v>
      </c>
    </row>
    <row r="42" spans="1:13" ht="12.75">
      <c r="A42" s="7">
        <f t="shared" si="9"/>
        <v>577</v>
      </c>
      <c r="B42" s="7" t="str">
        <f t="shared" si="9"/>
        <v>Hannah Saunders</v>
      </c>
      <c r="C42" s="7" t="str">
        <f t="shared" si="9"/>
        <v>Wirral</v>
      </c>
      <c r="D42" s="17">
        <f t="shared" si="10"/>
        <v>2</v>
      </c>
      <c r="E42" s="45">
        <v>4.3</v>
      </c>
      <c r="F42" s="46">
        <v>8.1</v>
      </c>
      <c r="G42" s="46">
        <v>8.1</v>
      </c>
      <c r="H42" s="46">
        <v>8.2</v>
      </c>
      <c r="I42" s="46">
        <v>8.4</v>
      </c>
      <c r="J42" s="46">
        <v>8.4</v>
      </c>
      <c r="K42" s="61">
        <f t="shared" si="11"/>
        <v>24.699999999999996</v>
      </c>
      <c r="L42" s="19">
        <f t="shared" si="12"/>
        <v>3</v>
      </c>
      <c r="M42" s="20">
        <f t="shared" si="13"/>
        <v>29</v>
      </c>
    </row>
    <row r="43" spans="1:13" ht="12.75">
      <c r="A43" s="7">
        <f t="shared" si="9"/>
        <v>578</v>
      </c>
      <c r="B43" s="7" t="str">
        <f t="shared" si="9"/>
        <v>Kate McCann</v>
      </c>
      <c r="C43" s="7" t="str">
        <f t="shared" si="9"/>
        <v>Deerness</v>
      </c>
      <c r="D43" s="17">
        <f t="shared" si="10"/>
        <v>4</v>
      </c>
      <c r="E43" s="45">
        <v>2.6</v>
      </c>
      <c r="F43" s="46">
        <v>7.8</v>
      </c>
      <c r="G43" s="46">
        <v>7.8</v>
      </c>
      <c r="H43" s="46">
        <v>8</v>
      </c>
      <c r="I43" s="46">
        <v>8.1</v>
      </c>
      <c r="J43" s="46">
        <v>8.1</v>
      </c>
      <c r="K43" s="61">
        <f t="shared" si="11"/>
        <v>23.900000000000006</v>
      </c>
      <c r="L43" s="19">
        <f t="shared" si="12"/>
        <v>3</v>
      </c>
      <c r="M43" s="20">
        <f t="shared" si="13"/>
        <v>26.500000000000007</v>
      </c>
    </row>
    <row r="44" spans="1:13" ht="12.75">
      <c r="A44" s="7">
        <f t="shared" si="9"/>
        <v>579</v>
      </c>
      <c r="B44" s="7" t="str">
        <f t="shared" si="9"/>
        <v>Emma Thornton</v>
      </c>
      <c r="C44" s="7" t="str">
        <f t="shared" si="9"/>
        <v>City of Leeds</v>
      </c>
      <c r="D44" s="17">
        <f t="shared" si="10"/>
        <v>3</v>
      </c>
      <c r="E44" s="45">
        <v>2.4</v>
      </c>
      <c r="F44" s="46">
        <v>8.1</v>
      </c>
      <c r="G44" s="46">
        <v>8.2</v>
      </c>
      <c r="H44" s="46">
        <v>7.9</v>
      </c>
      <c r="I44" s="46">
        <v>8.1</v>
      </c>
      <c r="J44" s="46">
        <v>8.3</v>
      </c>
      <c r="K44" s="61">
        <f t="shared" si="11"/>
        <v>24.39999999999999</v>
      </c>
      <c r="L44" s="19">
        <f t="shared" si="12"/>
        <v>3</v>
      </c>
      <c r="M44" s="20">
        <f t="shared" si="13"/>
        <v>26.79999999999999</v>
      </c>
    </row>
    <row r="45" spans="1:13" ht="12.75">
      <c r="A45" s="7">
        <f t="shared" si="9"/>
        <v>0</v>
      </c>
      <c r="B45" s="7">
        <f t="shared" si="9"/>
        <v>0</v>
      </c>
      <c r="C45" s="7">
        <f t="shared" si="9"/>
        <v>0</v>
      </c>
      <c r="D45" s="17">
        <f t="shared" si="10"/>
        <v>9</v>
      </c>
      <c r="E45" s="45"/>
      <c r="F45" s="46"/>
      <c r="G45" s="46"/>
      <c r="H45" s="46"/>
      <c r="I45" s="46"/>
      <c r="J45" s="46"/>
      <c r="K45" s="61">
        <f t="shared" si="11"/>
        <v>0</v>
      </c>
      <c r="L45" s="19">
        <f t="shared" si="12"/>
        <v>-2</v>
      </c>
      <c r="M45" s="20">
        <f t="shared" si="13"/>
        <v>0</v>
      </c>
    </row>
    <row r="46" spans="1:13" ht="12.75">
      <c r="A46" s="7">
        <f t="shared" si="9"/>
        <v>581</v>
      </c>
      <c r="B46" s="7" t="str">
        <f t="shared" si="9"/>
        <v>Louisa Bellis</v>
      </c>
      <c r="C46" s="7" t="str">
        <f t="shared" si="9"/>
        <v>Pinewood</v>
      </c>
      <c r="D46" s="17">
        <f t="shared" si="10"/>
        <v>1</v>
      </c>
      <c r="E46" s="45">
        <v>4.5</v>
      </c>
      <c r="F46" s="46">
        <v>8.2</v>
      </c>
      <c r="G46" s="46">
        <v>8.3</v>
      </c>
      <c r="H46" s="46">
        <v>8.1</v>
      </c>
      <c r="I46" s="46">
        <v>8.5</v>
      </c>
      <c r="J46" s="46">
        <v>8.5</v>
      </c>
      <c r="K46" s="61">
        <f t="shared" si="11"/>
        <v>25</v>
      </c>
      <c r="L46" s="19">
        <f t="shared" si="12"/>
        <v>3</v>
      </c>
      <c r="M46" s="20">
        <f t="shared" si="13"/>
        <v>29.5</v>
      </c>
    </row>
    <row r="47" spans="1:13" ht="12.75">
      <c r="A47" s="7">
        <f t="shared" si="9"/>
        <v>582</v>
      </c>
      <c r="B47" s="7" t="str">
        <f t="shared" si="9"/>
        <v>Emily Harrison</v>
      </c>
      <c r="C47" s="7" t="str">
        <f t="shared" si="9"/>
        <v>City of Leeds</v>
      </c>
      <c r="D47" s="17">
        <f t="shared" si="10"/>
        <v>5</v>
      </c>
      <c r="E47" s="45">
        <v>2.3</v>
      </c>
      <c r="F47" s="46">
        <v>8.1</v>
      </c>
      <c r="G47" s="46">
        <v>7.8</v>
      </c>
      <c r="H47" s="46">
        <v>8</v>
      </c>
      <c r="I47" s="46">
        <v>7.9</v>
      </c>
      <c r="J47" s="46">
        <v>7.9</v>
      </c>
      <c r="K47" s="61">
        <f t="shared" si="11"/>
        <v>23.799999999999997</v>
      </c>
      <c r="L47" s="19">
        <f t="shared" si="12"/>
        <v>3</v>
      </c>
      <c r="M47" s="20">
        <f t="shared" si="13"/>
        <v>26.099999999999998</v>
      </c>
    </row>
    <row r="48" spans="1:13" ht="12.75">
      <c r="A48" s="71"/>
      <c r="B48" s="75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ht="12.75" hidden="1"/>
    <row r="50" ht="12.75" hidden="1"/>
    <row r="51" ht="12.75" hidden="1"/>
    <row r="52" ht="12.75" hidden="1"/>
    <row r="53" ht="12.75" hidden="1"/>
    <row r="54" ht="12.75" hidden="1"/>
    <row r="56" spans="1:14" s="25" customFormat="1" ht="25.5">
      <c r="A56" s="28" t="s">
        <v>0</v>
      </c>
      <c r="B56" s="35" t="s">
        <v>189</v>
      </c>
      <c r="C56" s="29" t="s">
        <v>1</v>
      </c>
      <c r="D56" s="3" t="s">
        <v>2</v>
      </c>
      <c r="E56" s="32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/>
      <c r="M56" s="3" t="s">
        <v>10</v>
      </c>
      <c r="N56" s="29" t="s">
        <v>9</v>
      </c>
    </row>
    <row r="57" spans="1:14" ht="12.75">
      <c r="A57" s="30">
        <f aca="true" t="shared" si="14" ref="A57:C69">+A35</f>
        <v>570</v>
      </c>
      <c r="B57" s="30" t="str">
        <f t="shared" si="14"/>
        <v>Jodi Clark</v>
      </c>
      <c r="C57" s="30" t="str">
        <f t="shared" si="14"/>
        <v>Wakefield</v>
      </c>
      <c r="D57" s="31">
        <f aca="true" t="shared" si="15" ref="D57:D69">RANK(M57,M$57:M$69,0)</f>
        <v>3</v>
      </c>
      <c r="E57" s="45">
        <v>4</v>
      </c>
      <c r="F57" s="46">
        <v>7.9</v>
      </c>
      <c r="G57" s="46">
        <v>8.2</v>
      </c>
      <c r="H57" s="46">
        <v>8.3</v>
      </c>
      <c r="I57" s="46">
        <v>8.4</v>
      </c>
      <c r="J57" s="46">
        <v>8.2</v>
      </c>
      <c r="K57" s="33">
        <f>SUM(F57:J57)-(MAX(F57:J57)+MIN(F57:J57))</f>
        <v>24.7</v>
      </c>
      <c r="L57" s="33">
        <f>COUNT(F57:J57)-2</f>
        <v>3</v>
      </c>
      <c r="M57" s="33">
        <f>SUM(K57*3)/L57+E57</f>
        <v>28.7</v>
      </c>
      <c r="N57" s="34">
        <f aca="true" t="shared" si="16" ref="N57:N69">M35+M57</f>
        <v>54</v>
      </c>
    </row>
    <row r="58" spans="1:14" ht="12.75">
      <c r="A58" s="30">
        <f t="shared" si="14"/>
        <v>571</v>
      </c>
      <c r="B58" s="30" t="str">
        <f t="shared" si="14"/>
        <v>Sophie Parkin</v>
      </c>
      <c r="C58" s="30" t="str">
        <f t="shared" si="14"/>
        <v>Southampton</v>
      </c>
      <c r="D58" s="31">
        <f t="shared" si="15"/>
        <v>8</v>
      </c>
      <c r="E58" s="45"/>
      <c r="F58" s="46"/>
      <c r="G58" s="46"/>
      <c r="H58" s="46"/>
      <c r="I58" s="46"/>
      <c r="J58" s="46"/>
      <c r="K58" s="33">
        <f aca="true" t="shared" si="17" ref="K58:K69">SUM(F58:J58)-(MAX(F58:J58)+MIN(F58:J58))</f>
        <v>0</v>
      </c>
      <c r="L58" s="33">
        <f aca="true" t="shared" si="18" ref="L58:L69">COUNT(F58:J58)-2</f>
        <v>-2</v>
      </c>
      <c r="M58" s="33">
        <f aca="true" t="shared" si="19" ref="M58:M69">SUM(K58*3)/L58+E58</f>
        <v>0</v>
      </c>
      <c r="N58" s="34">
        <f t="shared" si="16"/>
        <v>0</v>
      </c>
    </row>
    <row r="59" spans="1:14" ht="12.75">
      <c r="A59" s="30">
        <f t="shared" si="14"/>
        <v>0</v>
      </c>
      <c r="B59" s="30">
        <f t="shared" si="14"/>
        <v>0</v>
      </c>
      <c r="C59" s="30">
        <f t="shared" si="14"/>
        <v>0</v>
      </c>
      <c r="D59" s="31">
        <f t="shared" si="15"/>
        <v>8</v>
      </c>
      <c r="E59" s="45"/>
      <c r="F59" s="46"/>
      <c r="G59" s="46"/>
      <c r="H59" s="46"/>
      <c r="I59" s="46"/>
      <c r="J59" s="46"/>
      <c r="K59" s="33">
        <f t="shared" si="17"/>
        <v>0</v>
      </c>
      <c r="L59" s="33">
        <f t="shared" si="18"/>
        <v>-2</v>
      </c>
      <c r="M59" s="33">
        <f t="shared" si="19"/>
        <v>0</v>
      </c>
      <c r="N59" s="34">
        <f t="shared" si="16"/>
        <v>0</v>
      </c>
    </row>
    <row r="60" spans="1:14" ht="12.75">
      <c r="A60" s="30">
        <f t="shared" si="14"/>
        <v>573</v>
      </c>
      <c r="B60" s="30" t="str">
        <f t="shared" si="14"/>
        <v>Jennifer Ryan</v>
      </c>
      <c r="C60" s="30" t="str">
        <f t="shared" si="14"/>
        <v>Millenium</v>
      </c>
      <c r="D60" s="31">
        <f t="shared" si="15"/>
        <v>4</v>
      </c>
      <c r="E60" s="45">
        <v>3</v>
      </c>
      <c r="F60" s="46">
        <v>7.9</v>
      </c>
      <c r="G60" s="46">
        <v>8.3</v>
      </c>
      <c r="H60" s="46">
        <v>8.2</v>
      </c>
      <c r="I60" s="46">
        <v>8.2</v>
      </c>
      <c r="J60" s="46">
        <v>8.2</v>
      </c>
      <c r="K60" s="33">
        <f t="shared" si="17"/>
        <v>24.599999999999994</v>
      </c>
      <c r="L60" s="33">
        <f t="shared" si="18"/>
        <v>3</v>
      </c>
      <c r="M60" s="33">
        <f t="shared" si="19"/>
        <v>27.599999999999994</v>
      </c>
      <c r="N60" s="34">
        <f t="shared" si="16"/>
        <v>53.19999999999999</v>
      </c>
    </row>
    <row r="61" spans="1:14" ht="12.75">
      <c r="A61" s="30">
        <f t="shared" si="14"/>
        <v>0</v>
      </c>
      <c r="B61" s="30">
        <f t="shared" si="14"/>
        <v>0</v>
      </c>
      <c r="C61" s="30">
        <f t="shared" si="14"/>
        <v>0</v>
      </c>
      <c r="D61" s="31">
        <f t="shared" si="15"/>
        <v>8</v>
      </c>
      <c r="E61" s="45"/>
      <c r="F61" s="46"/>
      <c r="G61" s="46"/>
      <c r="H61" s="46"/>
      <c r="I61" s="46"/>
      <c r="J61" s="46"/>
      <c r="K61" s="33">
        <f t="shared" si="17"/>
        <v>0</v>
      </c>
      <c r="L61" s="33">
        <f t="shared" si="18"/>
        <v>-2</v>
      </c>
      <c r="M61" s="33">
        <f t="shared" si="19"/>
        <v>0</v>
      </c>
      <c r="N61" s="34">
        <f t="shared" si="16"/>
        <v>0</v>
      </c>
    </row>
    <row r="62" spans="1:14" ht="12.75">
      <c r="A62" s="30">
        <f t="shared" si="14"/>
        <v>575</v>
      </c>
      <c r="B62" s="30" t="str">
        <f t="shared" si="14"/>
        <v>Ashleigh Bastin</v>
      </c>
      <c r="C62" s="30" t="str">
        <f t="shared" si="14"/>
        <v>West Street</v>
      </c>
      <c r="D62" s="31">
        <f t="shared" si="15"/>
        <v>8</v>
      </c>
      <c r="E62" s="45"/>
      <c r="F62" s="46"/>
      <c r="G62" s="46"/>
      <c r="H62" s="46"/>
      <c r="I62" s="46"/>
      <c r="J62" s="46"/>
      <c r="K62" s="33">
        <f t="shared" si="17"/>
        <v>0</v>
      </c>
      <c r="L62" s="33">
        <f t="shared" si="18"/>
        <v>-2</v>
      </c>
      <c r="M62" s="33">
        <f t="shared" si="19"/>
        <v>0</v>
      </c>
      <c r="N62" s="34">
        <f t="shared" si="16"/>
        <v>0</v>
      </c>
    </row>
    <row r="63" spans="1:14" ht="12.75">
      <c r="A63" s="62">
        <f t="shared" si="14"/>
        <v>576</v>
      </c>
      <c r="B63" s="62" t="str">
        <f t="shared" si="14"/>
        <v>Gillian Clarke</v>
      </c>
      <c r="C63" s="62" t="str">
        <f t="shared" si="14"/>
        <v>Millenium</v>
      </c>
      <c r="D63" s="31">
        <f t="shared" si="15"/>
        <v>8</v>
      </c>
      <c r="E63" s="45"/>
      <c r="F63" s="46"/>
      <c r="G63" s="46"/>
      <c r="H63" s="46"/>
      <c r="I63" s="46"/>
      <c r="J63" s="46"/>
      <c r="K63" s="33">
        <f t="shared" si="17"/>
        <v>0</v>
      </c>
      <c r="L63" s="33">
        <f t="shared" si="18"/>
        <v>-2</v>
      </c>
      <c r="M63" s="33">
        <f t="shared" si="19"/>
        <v>0</v>
      </c>
      <c r="N63" s="34">
        <f t="shared" si="16"/>
        <v>24.300000000000004</v>
      </c>
    </row>
    <row r="64" spans="1:14" ht="12.75">
      <c r="A64" s="30">
        <f t="shared" si="14"/>
        <v>577</v>
      </c>
      <c r="B64" s="30" t="str">
        <f t="shared" si="14"/>
        <v>Hannah Saunders</v>
      </c>
      <c r="C64" s="30" t="str">
        <f t="shared" si="14"/>
        <v>Wirral</v>
      </c>
      <c r="D64" s="31">
        <f t="shared" si="15"/>
        <v>2</v>
      </c>
      <c r="E64" s="45">
        <v>4.9</v>
      </c>
      <c r="F64" s="46">
        <v>8</v>
      </c>
      <c r="G64" s="46">
        <v>8.4</v>
      </c>
      <c r="H64" s="46">
        <v>8</v>
      </c>
      <c r="I64" s="46">
        <v>8</v>
      </c>
      <c r="J64" s="46">
        <v>8.6</v>
      </c>
      <c r="K64" s="33">
        <f t="shared" si="17"/>
        <v>24.4</v>
      </c>
      <c r="L64" s="33">
        <f t="shared" si="18"/>
        <v>3</v>
      </c>
      <c r="M64" s="33">
        <f t="shared" si="19"/>
        <v>29.299999999999997</v>
      </c>
      <c r="N64" s="34">
        <f t="shared" si="16"/>
        <v>58.3</v>
      </c>
    </row>
    <row r="65" spans="1:14" ht="12.75">
      <c r="A65" s="30">
        <f t="shared" si="14"/>
        <v>578</v>
      </c>
      <c r="B65" s="30" t="str">
        <f t="shared" si="14"/>
        <v>Kate McCann</v>
      </c>
      <c r="C65" s="30" t="str">
        <f t="shared" si="14"/>
        <v>Deerness</v>
      </c>
      <c r="D65" s="31">
        <f t="shared" si="15"/>
        <v>5</v>
      </c>
      <c r="E65" s="45">
        <v>2.8</v>
      </c>
      <c r="F65" s="46">
        <v>8</v>
      </c>
      <c r="G65" s="46">
        <v>7.9</v>
      </c>
      <c r="H65" s="46">
        <v>7.9</v>
      </c>
      <c r="I65" s="46">
        <v>7.9</v>
      </c>
      <c r="J65" s="46">
        <v>8.1</v>
      </c>
      <c r="K65" s="33">
        <f t="shared" si="17"/>
        <v>23.800000000000004</v>
      </c>
      <c r="L65" s="33">
        <f t="shared" si="18"/>
        <v>3</v>
      </c>
      <c r="M65" s="33">
        <f t="shared" si="19"/>
        <v>26.6</v>
      </c>
      <c r="N65" s="34">
        <f t="shared" si="16"/>
        <v>53.10000000000001</v>
      </c>
    </row>
    <row r="66" spans="1:14" ht="12.75">
      <c r="A66" s="30">
        <f t="shared" si="14"/>
        <v>579</v>
      </c>
      <c r="B66" s="30" t="str">
        <f t="shared" si="14"/>
        <v>Emma Thornton</v>
      </c>
      <c r="C66" s="30" t="str">
        <f t="shared" si="14"/>
        <v>City of Leeds</v>
      </c>
      <c r="D66" s="31">
        <f t="shared" si="15"/>
        <v>7</v>
      </c>
      <c r="E66" s="45">
        <v>2.4</v>
      </c>
      <c r="F66" s="46">
        <v>7.7</v>
      </c>
      <c r="G66" s="46">
        <v>7.5</v>
      </c>
      <c r="H66" s="46">
        <v>7.8</v>
      </c>
      <c r="I66" s="46">
        <v>7.7</v>
      </c>
      <c r="J66" s="46">
        <v>7.8</v>
      </c>
      <c r="K66" s="33">
        <f t="shared" si="17"/>
        <v>23.2</v>
      </c>
      <c r="L66" s="33">
        <f t="shared" si="18"/>
        <v>3</v>
      </c>
      <c r="M66" s="33">
        <f t="shared" si="19"/>
        <v>25.599999999999998</v>
      </c>
      <c r="N66" s="34">
        <f t="shared" si="16"/>
        <v>52.39999999999999</v>
      </c>
    </row>
    <row r="67" spans="1:14" ht="12.75">
      <c r="A67" s="30">
        <f t="shared" si="14"/>
        <v>0</v>
      </c>
      <c r="B67" s="30">
        <f t="shared" si="14"/>
        <v>0</v>
      </c>
      <c r="C67" s="30">
        <f t="shared" si="14"/>
        <v>0</v>
      </c>
      <c r="D67" s="31">
        <f t="shared" si="15"/>
        <v>8</v>
      </c>
      <c r="E67" s="45"/>
      <c r="F67" s="46"/>
      <c r="G67" s="46"/>
      <c r="H67" s="46"/>
      <c r="I67" s="46"/>
      <c r="J67" s="46"/>
      <c r="K67" s="33">
        <f t="shared" si="17"/>
        <v>0</v>
      </c>
      <c r="L67" s="33">
        <f t="shared" si="18"/>
        <v>-2</v>
      </c>
      <c r="M67" s="33">
        <f t="shared" si="19"/>
        <v>0</v>
      </c>
      <c r="N67" s="34">
        <f t="shared" si="16"/>
        <v>0</v>
      </c>
    </row>
    <row r="68" spans="1:14" ht="12.75">
      <c r="A68" s="30">
        <f t="shared" si="14"/>
        <v>581</v>
      </c>
      <c r="B68" s="30" t="str">
        <f t="shared" si="14"/>
        <v>Louisa Bellis</v>
      </c>
      <c r="C68" s="30" t="str">
        <f t="shared" si="14"/>
        <v>Pinewood</v>
      </c>
      <c r="D68" s="31">
        <f t="shared" si="15"/>
        <v>1</v>
      </c>
      <c r="E68" s="45">
        <v>4.7</v>
      </c>
      <c r="F68" s="46">
        <v>8.2</v>
      </c>
      <c r="G68" s="46">
        <v>8.4</v>
      </c>
      <c r="H68" s="46">
        <v>8.3</v>
      </c>
      <c r="I68" s="46">
        <v>8.3</v>
      </c>
      <c r="J68" s="46">
        <v>8.3</v>
      </c>
      <c r="K68" s="33">
        <f t="shared" si="17"/>
        <v>24.9</v>
      </c>
      <c r="L68" s="33">
        <f t="shared" si="18"/>
        <v>3</v>
      </c>
      <c r="M68" s="33">
        <f t="shared" si="19"/>
        <v>29.599999999999994</v>
      </c>
      <c r="N68" s="34">
        <f t="shared" si="16"/>
        <v>59.099999999999994</v>
      </c>
    </row>
    <row r="69" spans="1:14" ht="12.75">
      <c r="A69" s="30">
        <f t="shared" si="14"/>
        <v>582</v>
      </c>
      <c r="B69" s="30" t="str">
        <f t="shared" si="14"/>
        <v>Emily Harrison</v>
      </c>
      <c r="C69" s="30" t="str">
        <f t="shared" si="14"/>
        <v>City of Leeds</v>
      </c>
      <c r="D69" s="31">
        <f t="shared" si="15"/>
        <v>6</v>
      </c>
      <c r="E69" s="45">
        <v>2.3</v>
      </c>
      <c r="F69" s="46">
        <v>8.2</v>
      </c>
      <c r="G69" s="46">
        <v>7.9</v>
      </c>
      <c r="H69" s="46">
        <v>8</v>
      </c>
      <c r="I69" s="46">
        <v>8</v>
      </c>
      <c r="J69" s="46">
        <v>8.1</v>
      </c>
      <c r="K69" s="33">
        <f t="shared" si="17"/>
        <v>24.1</v>
      </c>
      <c r="L69" s="33">
        <f t="shared" si="18"/>
        <v>3</v>
      </c>
      <c r="M69" s="33">
        <f t="shared" si="19"/>
        <v>26.400000000000006</v>
      </c>
      <c r="N69" s="34">
        <f t="shared" si="16"/>
        <v>52.5</v>
      </c>
    </row>
  </sheetData>
  <sheetProtection/>
  <conditionalFormatting sqref="A35:A47">
    <cfRule type="expression" priority="1" dxfId="0" stopIfTrue="1">
      <formula>D19&gt;8</formula>
    </cfRule>
  </conditionalFormatting>
  <conditionalFormatting sqref="B35:B47">
    <cfRule type="expression" priority="2" dxfId="0" stopIfTrue="1">
      <formula>D19&gt;8</formula>
    </cfRule>
  </conditionalFormatting>
  <conditionalFormatting sqref="C35:C47">
    <cfRule type="expression" priority="3" dxfId="0" stopIfTrue="1">
      <formula>D19&gt;8</formula>
    </cfRule>
  </conditionalFormatting>
  <conditionalFormatting sqref="A57:A69">
    <cfRule type="expression" priority="4" dxfId="0" stopIfTrue="1">
      <formula>D19&gt;8</formula>
    </cfRule>
  </conditionalFormatting>
  <conditionalFormatting sqref="B57:B69">
    <cfRule type="expression" priority="5" dxfId="0" stopIfTrue="1">
      <formula>D19&gt;8</formula>
    </cfRule>
  </conditionalFormatting>
  <conditionalFormatting sqref="C57:C69">
    <cfRule type="expression" priority="6" dxfId="0" stopIfTrue="1">
      <formula>D19&gt;8</formula>
    </cfRule>
  </conditionalFormatting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zoomScale="120" zoomScaleNormal="120" zoomScalePageLayoutView="0" workbookViewId="0" topLeftCell="A31">
      <selection activeCell="B95" sqref="B95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4" ht="12.75">
      <c r="A1" s="99" t="s">
        <v>178</v>
      </c>
      <c r="B1" s="100"/>
      <c r="C1" s="95"/>
      <c r="D1" s="96"/>
    </row>
    <row r="2" spans="1:13" ht="25.5">
      <c r="A2" s="1" t="s">
        <v>0</v>
      </c>
      <c r="B2" s="2" t="s">
        <v>95</v>
      </c>
      <c r="C2" s="1" t="s">
        <v>1</v>
      </c>
      <c r="D2" s="81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/>
      <c r="M2" s="3" t="s">
        <v>10</v>
      </c>
    </row>
    <row r="3" spans="1:13" ht="12.75">
      <c r="A3" s="21">
        <v>585</v>
      </c>
      <c r="B3" s="22" t="s">
        <v>46</v>
      </c>
      <c r="C3" s="22" t="s">
        <v>11</v>
      </c>
      <c r="D3" s="9">
        <f aca="true" t="shared" si="0" ref="D3:D23">RANK(M3,M$3:M$23,0)</f>
        <v>1</v>
      </c>
      <c r="E3" s="45">
        <v>5.1</v>
      </c>
      <c r="F3" s="46">
        <v>8.9</v>
      </c>
      <c r="G3" s="46">
        <v>8.4</v>
      </c>
      <c r="H3" s="46">
        <v>8.5</v>
      </c>
      <c r="I3" s="46">
        <v>8.5</v>
      </c>
      <c r="J3" s="46">
        <v>8.4</v>
      </c>
      <c r="K3" s="10">
        <f aca="true" t="shared" si="1" ref="K3:K23">SUM(F3:J3)-(MAX(F3:J3)+MIN(F3:J3))</f>
        <v>25.399999999999995</v>
      </c>
      <c r="L3" s="11">
        <f aca="true" t="shared" si="2" ref="L3:L23">COUNT(F3:J3)-2</f>
        <v>3</v>
      </c>
      <c r="M3" s="12">
        <f aca="true" t="shared" si="3" ref="M3:M23">SUM(K3*3)/L3+E3</f>
        <v>30.499999999999993</v>
      </c>
    </row>
    <row r="4" spans="1:13" ht="12.75">
      <c r="A4" s="23">
        <v>586</v>
      </c>
      <c r="B4" s="24" t="s">
        <v>148</v>
      </c>
      <c r="C4" s="24" t="s">
        <v>131</v>
      </c>
      <c r="D4" s="9">
        <f t="shared" si="0"/>
        <v>4</v>
      </c>
      <c r="E4" s="45">
        <v>3.6</v>
      </c>
      <c r="F4" s="46">
        <v>7.4</v>
      </c>
      <c r="G4" s="46">
        <v>7.1</v>
      </c>
      <c r="H4" s="46">
        <v>7.1</v>
      </c>
      <c r="I4" s="46">
        <v>6.9</v>
      </c>
      <c r="J4" s="46">
        <v>7.2</v>
      </c>
      <c r="K4" s="10">
        <f t="shared" si="1"/>
        <v>21.400000000000002</v>
      </c>
      <c r="L4" s="11">
        <f t="shared" si="2"/>
        <v>3</v>
      </c>
      <c r="M4" s="12">
        <f t="shared" si="3"/>
        <v>25.000000000000004</v>
      </c>
    </row>
    <row r="5" spans="1:13" ht="12.75" customHeight="1">
      <c r="A5" s="23">
        <v>587</v>
      </c>
      <c r="B5" s="24" t="s">
        <v>41</v>
      </c>
      <c r="C5" s="24" t="s">
        <v>18</v>
      </c>
      <c r="D5" s="9">
        <f t="shared" si="0"/>
        <v>6</v>
      </c>
      <c r="E5" s="45">
        <v>1.9</v>
      </c>
      <c r="F5" s="46">
        <v>7.3</v>
      </c>
      <c r="G5" s="46">
        <v>7.5</v>
      </c>
      <c r="H5" s="46">
        <v>7.4</v>
      </c>
      <c r="I5" s="46">
        <v>7.4</v>
      </c>
      <c r="J5" s="46">
        <v>7.2</v>
      </c>
      <c r="K5" s="10">
        <f t="shared" si="1"/>
        <v>22.100000000000005</v>
      </c>
      <c r="L5" s="11">
        <f t="shared" si="2"/>
        <v>3</v>
      </c>
      <c r="M5" s="12">
        <f t="shared" si="3"/>
        <v>24.000000000000004</v>
      </c>
    </row>
    <row r="6" spans="1:13" ht="12.75">
      <c r="A6" s="23">
        <v>588</v>
      </c>
      <c r="B6" s="24" t="s">
        <v>97</v>
      </c>
      <c r="C6" s="24" t="s">
        <v>75</v>
      </c>
      <c r="D6" s="9">
        <f t="shared" si="0"/>
        <v>2</v>
      </c>
      <c r="E6" s="45">
        <v>3.9</v>
      </c>
      <c r="F6" s="46">
        <v>8.3</v>
      </c>
      <c r="G6" s="46">
        <v>8.3</v>
      </c>
      <c r="H6" s="46">
        <v>8.3</v>
      </c>
      <c r="I6" s="46">
        <v>8.2</v>
      </c>
      <c r="J6" s="46">
        <v>8.4</v>
      </c>
      <c r="K6" s="10">
        <f t="shared" si="1"/>
        <v>24.9</v>
      </c>
      <c r="L6" s="11">
        <f t="shared" si="2"/>
        <v>3</v>
      </c>
      <c r="M6" s="12">
        <f t="shared" si="3"/>
        <v>28.799999999999994</v>
      </c>
    </row>
    <row r="7" spans="1:13" ht="25.5">
      <c r="A7" s="23">
        <v>589</v>
      </c>
      <c r="B7" s="24" t="s">
        <v>149</v>
      </c>
      <c r="C7" s="24" t="s">
        <v>51</v>
      </c>
      <c r="D7" s="9">
        <f t="shared" si="0"/>
        <v>5</v>
      </c>
      <c r="E7" s="45">
        <v>2</v>
      </c>
      <c r="F7" s="46">
        <v>7.3</v>
      </c>
      <c r="G7" s="46">
        <v>7.5</v>
      </c>
      <c r="H7" s="46">
        <v>7.4</v>
      </c>
      <c r="I7" s="46">
        <v>7.8</v>
      </c>
      <c r="J7" s="46">
        <v>7.5</v>
      </c>
      <c r="K7" s="10">
        <f t="shared" si="1"/>
        <v>22.4</v>
      </c>
      <c r="L7" s="11">
        <f t="shared" si="2"/>
        <v>3</v>
      </c>
      <c r="M7" s="12">
        <f t="shared" si="3"/>
        <v>24.399999999999995</v>
      </c>
    </row>
    <row r="8" spans="1:13" ht="12.75">
      <c r="A8" s="23">
        <v>590</v>
      </c>
      <c r="B8" s="24" t="s">
        <v>96</v>
      </c>
      <c r="C8" s="24" t="s">
        <v>60</v>
      </c>
      <c r="D8" s="9">
        <f t="shared" si="0"/>
        <v>3</v>
      </c>
      <c r="E8" s="45">
        <v>3.9</v>
      </c>
      <c r="F8" s="46">
        <v>8.2</v>
      </c>
      <c r="G8" s="46">
        <v>8.2</v>
      </c>
      <c r="H8" s="46">
        <v>8.1</v>
      </c>
      <c r="I8" s="46">
        <v>7.7</v>
      </c>
      <c r="J8" s="46">
        <v>7.8</v>
      </c>
      <c r="K8" s="10">
        <f t="shared" si="1"/>
        <v>24.1</v>
      </c>
      <c r="L8" s="11">
        <f t="shared" si="2"/>
        <v>3</v>
      </c>
      <c r="M8" s="12">
        <f t="shared" si="3"/>
        <v>28.000000000000004</v>
      </c>
    </row>
    <row r="9" spans="1:13" ht="12.75">
      <c r="A9" s="23">
        <v>591</v>
      </c>
      <c r="B9" s="24" t="s">
        <v>98</v>
      </c>
      <c r="C9" s="24" t="s">
        <v>61</v>
      </c>
      <c r="D9" s="9">
        <f t="shared" si="0"/>
        <v>7</v>
      </c>
      <c r="E9" s="45">
        <v>1.8</v>
      </c>
      <c r="F9" s="46">
        <v>7.5</v>
      </c>
      <c r="G9" s="46">
        <v>7.3</v>
      </c>
      <c r="H9" s="46">
        <v>7.5</v>
      </c>
      <c r="I9" s="46">
        <v>7</v>
      </c>
      <c r="J9" s="46">
        <v>7.3</v>
      </c>
      <c r="K9" s="10">
        <f t="shared" si="1"/>
        <v>22.1</v>
      </c>
      <c r="L9" s="11">
        <f t="shared" si="2"/>
        <v>3</v>
      </c>
      <c r="M9" s="12">
        <f t="shared" si="3"/>
        <v>23.900000000000006</v>
      </c>
    </row>
    <row r="10" spans="1:13" ht="12.75">
      <c r="A10" s="23"/>
      <c r="B10" s="24"/>
      <c r="C10" s="24"/>
      <c r="D10" s="9">
        <f t="shared" si="0"/>
        <v>8</v>
      </c>
      <c r="E10" s="45"/>
      <c r="F10" s="46"/>
      <c r="G10" s="46"/>
      <c r="H10" s="46"/>
      <c r="I10" s="46"/>
      <c r="J10" s="46"/>
      <c r="K10" s="10">
        <f t="shared" si="1"/>
        <v>0</v>
      </c>
      <c r="L10" s="11">
        <f t="shared" si="2"/>
        <v>-2</v>
      </c>
      <c r="M10" s="12">
        <f t="shared" si="3"/>
        <v>0</v>
      </c>
    </row>
    <row r="11" spans="1:13" ht="12.75" hidden="1">
      <c r="A11" s="23"/>
      <c r="B11" s="24"/>
      <c r="C11" s="24"/>
      <c r="D11" s="9">
        <f t="shared" si="0"/>
        <v>8</v>
      </c>
      <c r="E11" s="45"/>
      <c r="F11" s="46"/>
      <c r="G11" s="46"/>
      <c r="H11" s="46"/>
      <c r="I11" s="46"/>
      <c r="J11" s="46"/>
      <c r="K11" s="10">
        <f t="shared" si="1"/>
        <v>0</v>
      </c>
      <c r="L11" s="11">
        <f t="shared" si="2"/>
        <v>-2</v>
      </c>
      <c r="M11" s="12">
        <f t="shared" si="3"/>
        <v>0</v>
      </c>
    </row>
    <row r="12" spans="1:13" ht="12.75" hidden="1">
      <c r="A12" s="23"/>
      <c r="B12" s="24"/>
      <c r="C12" s="24"/>
      <c r="D12" s="9">
        <f t="shared" si="0"/>
        <v>8</v>
      </c>
      <c r="E12" s="45"/>
      <c r="F12" s="46"/>
      <c r="G12" s="46"/>
      <c r="H12" s="46"/>
      <c r="I12" s="46"/>
      <c r="J12" s="46"/>
      <c r="K12" s="10">
        <f t="shared" si="1"/>
        <v>0</v>
      </c>
      <c r="L12" s="11">
        <f t="shared" si="2"/>
        <v>-2</v>
      </c>
      <c r="M12" s="12">
        <f t="shared" si="3"/>
        <v>0</v>
      </c>
    </row>
    <row r="13" spans="1:13" ht="12.75" hidden="1">
      <c r="A13" s="23"/>
      <c r="B13" s="24"/>
      <c r="C13" s="24"/>
      <c r="D13" s="9">
        <f t="shared" si="0"/>
        <v>8</v>
      </c>
      <c r="E13" s="45"/>
      <c r="F13" s="46"/>
      <c r="G13" s="46"/>
      <c r="H13" s="46"/>
      <c r="I13" s="46"/>
      <c r="J13" s="46"/>
      <c r="K13" s="10">
        <f t="shared" si="1"/>
        <v>0</v>
      </c>
      <c r="L13" s="11">
        <f t="shared" si="2"/>
        <v>-2</v>
      </c>
      <c r="M13" s="12">
        <f t="shared" si="3"/>
        <v>0</v>
      </c>
    </row>
    <row r="14" spans="1:13" ht="12.75" hidden="1">
      <c r="A14" s="23"/>
      <c r="B14" s="24"/>
      <c r="C14" s="24"/>
      <c r="D14" s="9">
        <f t="shared" si="0"/>
        <v>8</v>
      </c>
      <c r="E14" s="45"/>
      <c r="F14" s="46"/>
      <c r="G14" s="46"/>
      <c r="H14" s="46"/>
      <c r="I14" s="46"/>
      <c r="J14" s="46"/>
      <c r="K14" s="10">
        <f t="shared" si="1"/>
        <v>0</v>
      </c>
      <c r="L14" s="11">
        <f t="shared" si="2"/>
        <v>-2</v>
      </c>
      <c r="M14" s="12">
        <f t="shared" si="3"/>
        <v>0</v>
      </c>
    </row>
    <row r="15" spans="1:13" ht="12.75" hidden="1">
      <c r="A15" s="23"/>
      <c r="B15" s="24"/>
      <c r="C15" s="24"/>
      <c r="D15" s="9">
        <f t="shared" si="0"/>
        <v>8</v>
      </c>
      <c r="E15" s="45"/>
      <c r="F15" s="46"/>
      <c r="G15" s="46"/>
      <c r="H15" s="46"/>
      <c r="I15" s="46"/>
      <c r="J15" s="46"/>
      <c r="K15" s="10">
        <f t="shared" si="1"/>
        <v>0</v>
      </c>
      <c r="L15" s="11">
        <f t="shared" si="2"/>
        <v>-2</v>
      </c>
      <c r="M15" s="12">
        <f t="shared" si="3"/>
        <v>0</v>
      </c>
    </row>
    <row r="16" spans="1:13" ht="12.75" hidden="1">
      <c r="A16" s="23"/>
      <c r="B16" s="24"/>
      <c r="C16" s="24"/>
      <c r="D16" s="9">
        <f t="shared" si="0"/>
        <v>8</v>
      </c>
      <c r="E16" s="45"/>
      <c r="F16" s="46"/>
      <c r="G16" s="46"/>
      <c r="H16" s="46"/>
      <c r="I16" s="46"/>
      <c r="J16" s="46"/>
      <c r="K16" s="10">
        <f t="shared" si="1"/>
        <v>0</v>
      </c>
      <c r="L16" s="11">
        <f t="shared" si="2"/>
        <v>-2</v>
      </c>
      <c r="M16" s="12">
        <f t="shared" si="3"/>
        <v>0</v>
      </c>
    </row>
    <row r="17" spans="1:13" ht="12.75" hidden="1">
      <c r="A17" s="23"/>
      <c r="B17" s="24"/>
      <c r="C17" s="24"/>
      <c r="D17" s="9">
        <f t="shared" si="0"/>
        <v>8</v>
      </c>
      <c r="E17" s="45"/>
      <c r="F17" s="46"/>
      <c r="G17" s="46"/>
      <c r="H17" s="46"/>
      <c r="I17" s="46"/>
      <c r="J17" s="46"/>
      <c r="K17" s="10">
        <f t="shared" si="1"/>
        <v>0</v>
      </c>
      <c r="L17" s="11">
        <f t="shared" si="2"/>
        <v>-2</v>
      </c>
      <c r="M17" s="12">
        <f t="shared" si="3"/>
        <v>0</v>
      </c>
    </row>
    <row r="18" spans="1:13" ht="12.75" hidden="1">
      <c r="A18" s="23"/>
      <c r="B18" s="24"/>
      <c r="C18" s="24"/>
      <c r="D18" s="9">
        <f t="shared" si="0"/>
        <v>8</v>
      </c>
      <c r="E18" s="45"/>
      <c r="F18" s="46"/>
      <c r="G18" s="46"/>
      <c r="H18" s="46"/>
      <c r="I18" s="46"/>
      <c r="J18" s="46"/>
      <c r="K18" s="10">
        <f t="shared" si="1"/>
        <v>0</v>
      </c>
      <c r="L18" s="11">
        <f t="shared" si="2"/>
        <v>-2</v>
      </c>
      <c r="M18" s="12">
        <f t="shared" si="3"/>
        <v>0</v>
      </c>
    </row>
    <row r="19" spans="1:13" ht="12.75" hidden="1">
      <c r="A19" s="23"/>
      <c r="B19" s="24"/>
      <c r="C19" s="24"/>
      <c r="D19" s="9">
        <f t="shared" si="0"/>
        <v>8</v>
      </c>
      <c r="E19" s="45"/>
      <c r="F19" s="46"/>
      <c r="G19" s="46"/>
      <c r="H19" s="46"/>
      <c r="I19" s="46"/>
      <c r="J19" s="46"/>
      <c r="K19" s="10">
        <f t="shared" si="1"/>
        <v>0</v>
      </c>
      <c r="L19" s="11">
        <f t="shared" si="2"/>
        <v>-2</v>
      </c>
      <c r="M19" s="12">
        <f t="shared" si="3"/>
        <v>0</v>
      </c>
    </row>
    <row r="20" spans="1:13" ht="12.75" hidden="1">
      <c r="A20" s="23"/>
      <c r="B20" s="24"/>
      <c r="C20" s="24"/>
      <c r="D20" s="9">
        <f t="shared" si="0"/>
        <v>8</v>
      </c>
      <c r="E20" s="45"/>
      <c r="F20" s="46"/>
      <c r="G20" s="46"/>
      <c r="H20" s="46"/>
      <c r="I20" s="46"/>
      <c r="J20" s="46"/>
      <c r="K20" s="10">
        <f t="shared" si="1"/>
        <v>0</v>
      </c>
      <c r="L20" s="11">
        <f t="shared" si="2"/>
        <v>-2</v>
      </c>
      <c r="M20" s="12">
        <f t="shared" si="3"/>
        <v>0</v>
      </c>
    </row>
    <row r="21" spans="1:13" ht="12.75" hidden="1">
      <c r="A21" s="23"/>
      <c r="B21" s="24"/>
      <c r="C21" s="24"/>
      <c r="D21" s="9">
        <f t="shared" si="0"/>
        <v>8</v>
      </c>
      <c r="E21" s="45"/>
      <c r="F21" s="46"/>
      <c r="G21" s="46"/>
      <c r="H21" s="46"/>
      <c r="I21" s="46"/>
      <c r="J21" s="46"/>
      <c r="K21" s="10">
        <f t="shared" si="1"/>
        <v>0</v>
      </c>
      <c r="L21" s="11">
        <f t="shared" si="2"/>
        <v>-2</v>
      </c>
      <c r="M21" s="12">
        <f t="shared" si="3"/>
        <v>0</v>
      </c>
    </row>
    <row r="22" spans="1:13" ht="12.75" hidden="1">
      <c r="A22" s="23"/>
      <c r="B22" s="24"/>
      <c r="C22" s="24"/>
      <c r="D22" s="9">
        <f t="shared" si="0"/>
        <v>8</v>
      </c>
      <c r="E22" s="45"/>
      <c r="F22" s="46"/>
      <c r="G22" s="46"/>
      <c r="H22" s="46"/>
      <c r="I22" s="46"/>
      <c r="J22" s="46"/>
      <c r="K22" s="10">
        <f t="shared" si="1"/>
        <v>0</v>
      </c>
      <c r="L22" s="11">
        <f t="shared" si="2"/>
        <v>-2</v>
      </c>
      <c r="M22" s="12">
        <f t="shared" si="3"/>
        <v>0</v>
      </c>
    </row>
    <row r="23" spans="1:13" ht="12.75" hidden="1">
      <c r="A23" s="23"/>
      <c r="B23" s="24"/>
      <c r="C23" s="24"/>
      <c r="D23" s="9">
        <f t="shared" si="0"/>
        <v>8</v>
      </c>
      <c r="E23" s="45"/>
      <c r="F23" s="46"/>
      <c r="G23" s="46"/>
      <c r="H23" s="46"/>
      <c r="I23" s="46"/>
      <c r="J23" s="46"/>
      <c r="K23" s="10">
        <f t="shared" si="1"/>
        <v>0</v>
      </c>
      <c r="L23" s="11">
        <f t="shared" si="2"/>
        <v>-2</v>
      </c>
      <c r="M23" s="12">
        <f t="shared" si="3"/>
        <v>0</v>
      </c>
    </row>
    <row r="24" spans="1:13" ht="12.75">
      <c r="A24" s="71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4" ht="25.5">
      <c r="A25" s="1" t="s">
        <v>0</v>
      </c>
      <c r="B25" s="2" t="str">
        <f>B2</f>
        <v>13-14 
Men's Tumbling</v>
      </c>
      <c r="C25" s="1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6" t="s">
        <v>9</v>
      </c>
      <c r="L25" s="6"/>
      <c r="M25" s="3" t="s">
        <v>10</v>
      </c>
      <c r="N25" s="14" t="s">
        <v>9</v>
      </c>
    </row>
    <row r="26" spans="1:14" ht="12.75">
      <c r="A26" s="7">
        <f aca="true" t="shared" si="4" ref="A26:C46">+A3</f>
        <v>585</v>
      </c>
      <c r="B26" s="7" t="str">
        <f t="shared" si="4"/>
        <v>Jordan Ramos</v>
      </c>
      <c r="C26" s="7" t="str">
        <f t="shared" si="4"/>
        <v>Wakefield</v>
      </c>
      <c r="D26" s="9">
        <f aca="true" t="shared" si="5" ref="D26:D46">RANK(N26,N$26:N$46,0)</f>
        <v>1</v>
      </c>
      <c r="E26" s="45">
        <v>4.7</v>
      </c>
      <c r="F26" s="46">
        <v>8.6</v>
      </c>
      <c r="G26" s="46">
        <v>8.4</v>
      </c>
      <c r="H26" s="46">
        <v>8.8</v>
      </c>
      <c r="I26" s="46">
        <v>8.6</v>
      </c>
      <c r="J26" s="46">
        <v>8.5</v>
      </c>
      <c r="K26" s="10">
        <f aca="true" t="shared" si="6" ref="K26:K46">SUM(F26:J26)-(MAX(F26:J26)+MIN(F26:J26))</f>
        <v>25.699999999999996</v>
      </c>
      <c r="L26" s="11">
        <f aca="true" t="shared" si="7" ref="L26:L46">COUNT(F26:J26)-2</f>
        <v>3</v>
      </c>
      <c r="M26" s="12">
        <f aca="true" t="shared" si="8" ref="M26:M46">SUM(K26*3)/L26+E26</f>
        <v>30.4</v>
      </c>
      <c r="N26" s="15">
        <f aca="true" t="shared" si="9" ref="N26:N33">M3+M26</f>
        <v>60.89999999999999</v>
      </c>
    </row>
    <row r="27" spans="1:14" ht="12.75">
      <c r="A27" s="7">
        <f t="shared" si="4"/>
        <v>586</v>
      </c>
      <c r="B27" s="7" t="str">
        <f t="shared" si="4"/>
        <v>Jack Allen</v>
      </c>
      <c r="C27" s="7" t="str">
        <f t="shared" si="4"/>
        <v>Millenium</v>
      </c>
      <c r="D27" s="9">
        <f t="shared" si="5"/>
        <v>7</v>
      </c>
      <c r="E27" s="45">
        <v>2.5</v>
      </c>
      <c r="F27" s="46">
        <v>4.1</v>
      </c>
      <c r="G27" s="46">
        <v>4</v>
      </c>
      <c r="H27" s="46">
        <v>3.9</v>
      </c>
      <c r="I27" s="46">
        <v>3.9</v>
      </c>
      <c r="J27" s="46">
        <v>4.2</v>
      </c>
      <c r="K27" s="10">
        <f t="shared" si="6"/>
        <v>12.000000000000002</v>
      </c>
      <c r="L27" s="11">
        <f t="shared" si="7"/>
        <v>3</v>
      </c>
      <c r="M27" s="12">
        <f t="shared" si="8"/>
        <v>14.500000000000002</v>
      </c>
      <c r="N27" s="15">
        <f t="shared" si="9"/>
        <v>39.50000000000001</v>
      </c>
    </row>
    <row r="28" spans="1:14" ht="12.75">
      <c r="A28" s="7">
        <f t="shared" si="4"/>
        <v>587</v>
      </c>
      <c r="B28" s="7" t="str">
        <f t="shared" si="4"/>
        <v>Jamie Leach</v>
      </c>
      <c r="C28" s="7" t="str">
        <f t="shared" si="4"/>
        <v>Andover</v>
      </c>
      <c r="D28" s="9">
        <f t="shared" si="5"/>
        <v>4</v>
      </c>
      <c r="E28" s="45">
        <v>4.1</v>
      </c>
      <c r="F28" s="46">
        <v>7.9</v>
      </c>
      <c r="G28" s="46">
        <v>8</v>
      </c>
      <c r="H28" s="46">
        <v>7.7</v>
      </c>
      <c r="I28" s="46">
        <v>7.5</v>
      </c>
      <c r="J28" s="46">
        <v>7.8</v>
      </c>
      <c r="K28" s="10">
        <f t="shared" si="6"/>
        <v>23.4</v>
      </c>
      <c r="L28" s="11">
        <f t="shared" si="7"/>
        <v>3</v>
      </c>
      <c r="M28" s="12">
        <f t="shared" si="8"/>
        <v>27.499999999999993</v>
      </c>
      <c r="N28" s="15">
        <f t="shared" si="9"/>
        <v>51.5</v>
      </c>
    </row>
    <row r="29" spans="1:14" ht="12.75">
      <c r="A29" s="7">
        <f t="shared" si="4"/>
        <v>588</v>
      </c>
      <c r="B29" s="7" t="str">
        <f t="shared" si="4"/>
        <v>Steven Gilmore</v>
      </c>
      <c r="C29" s="7" t="str">
        <f t="shared" si="4"/>
        <v>Deerness</v>
      </c>
      <c r="D29" s="9">
        <f t="shared" si="5"/>
        <v>2</v>
      </c>
      <c r="E29" s="45">
        <v>4.1</v>
      </c>
      <c r="F29" s="46">
        <v>8.3</v>
      </c>
      <c r="G29" s="46">
        <v>8.2</v>
      </c>
      <c r="H29" s="46">
        <v>7.9</v>
      </c>
      <c r="I29" s="46">
        <v>8.3</v>
      </c>
      <c r="J29" s="46">
        <v>8.3</v>
      </c>
      <c r="K29" s="10">
        <f t="shared" si="6"/>
        <v>24.799999999999997</v>
      </c>
      <c r="L29" s="11">
        <f t="shared" si="7"/>
        <v>3</v>
      </c>
      <c r="M29" s="12">
        <f t="shared" si="8"/>
        <v>28.9</v>
      </c>
      <c r="N29" s="15">
        <f t="shared" si="9"/>
        <v>57.69999999999999</v>
      </c>
    </row>
    <row r="30" spans="1:14" ht="12.75">
      <c r="A30" s="7">
        <f t="shared" si="4"/>
        <v>589</v>
      </c>
      <c r="B30" s="7" t="str">
        <f t="shared" si="4"/>
        <v>Sebastian Zaniesienko</v>
      </c>
      <c r="C30" s="7" t="str">
        <f t="shared" si="4"/>
        <v>Derby City</v>
      </c>
      <c r="D30" s="9">
        <f t="shared" si="5"/>
        <v>5</v>
      </c>
      <c r="E30" s="45">
        <v>3.9</v>
      </c>
      <c r="F30" s="46">
        <v>7.5</v>
      </c>
      <c r="G30" s="46">
        <v>7.6</v>
      </c>
      <c r="H30" s="46">
        <v>7.4</v>
      </c>
      <c r="I30" s="46">
        <v>7</v>
      </c>
      <c r="J30" s="46">
        <v>7.3</v>
      </c>
      <c r="K30" s="10">
        <f t="shared" si="6"/>
        <v>22.199999999999996</v>
      </c>
      <c r="L30" s="11">
        <f t="shared" si="7"/>
        <v>3</v>
      </c>
      <c r="M30" s="12">
        <f t="shared" si="8"/>
        <v>26.099999999999998</v>
      </c>
      <c r="N30" s="15">
        <f t="shared" si="9"/>
        <v>50.49999999999999</v>
      </c>
    </row>
    <row r="31" spans="1:14" ht="12.75">
      <c r="A31" s="7">
        <f t="shared" si="4"/>
        <v>590</v>
      </c>
      <c r="B31" s="7" t="str">
        <f t="shared" si="4"/>
        <v>Jack Doyle</v>
      </c>
      <c r="C31" s="7" t="str">
        <f t="shared" si="4"/>
        <v>Bromley</v>
      </c>
      <c r="D31" s="9">
        <f t="shared" si="5"/>
        <v>3</v>
      </c>
      <c r="E31" s="45">
        <v>3</v>
      </c>
      <c r="F31" s="46">
        <v>7.3</v>
      </c>
      <c r="G31" s="46">
        <v>7.4</v>
      </c>
      <c r="H31" s="46">
        <v>7.3</v>
      </c>
      <c r="I31" s="46">
        <v>7.1</v>
      </c>
      <c r="J31" s="46">
        <v>7.2</v>
      </c>
      <c r="K31" s="10">
        <f t="shared" si="6"/>
        <v>21.800000000000004</v>
      </c>
      <c r="L31" s="11">
        <f t="shared" si="7"/>
        <v>3</v>
      </c>
      <c r="M31" s="12">
        <f t="shared" si="8"/>
        <v>24.8</v>
      </c>
      <c r="N31" s="15">
        <f t="shared" si="9"/>
        <v>52.800000000000004</v>
      </c>
    </row>
    <row r="32" spans="1:14" ht="12.75">
      <c r="A32" s="7">
        <f t="shared" si="4"/>
        <v>591</v>
      </c>
      <c r="B32" s="7" t="str">
        <f t="shared" si="4"/>
        <v>Jack Peters</v>
      </c>
      <c r="C32" s="7" t="str">
        <f t="shared" si="4"/>
        <v>Southampton</v>
      </c>
      <c r="D32" s="9">
        <f t="shared" si="5"/>
        <v>6</v>
      </c>
      <c r="E32" s="45">
        <v>2.9</v>
      </c>
      <c r="F32" s="46">
        <v>7.6</v>
      </c>
      <c r="G32" s="46">
        <v>7.8</v>
      </c>
      <c r="H32" s="46">
        <v>7.6</v>
      </c>
      <c r="I32" s="46">
        <v>7.2</v>
      </c>
      <c r="J32" s="46">
        <v>7.3</v>
      </c>
      <c r="K32" s="10">
        <f t="shared" si="6"/>
        <v>22.5</v>
      </c>
      <c r="L32" s="11">
        <f t="shared" si="7"/>
        <v>3</v>
      </c>
      <c r="M32" s="12">
        <f t="shared" si="8"/>
        <v>25.4</v>
      </c>
      <c r="N32" s="15">
        <f t="shared" si="9"/>
        <v>49.300000000000004</v>
      </c>
    </row>
    <row r="33" spans="1:14" ht="12.75">
      <c r="A33" s="7">
        <f t="shared" si="4"/>
        <v>0</v>
      </c>
      <c r="B33" s="7">
        <f t="shared" si="4"/>
        <v>0</v>
      </c>
      <c r="C33" s="7">
        <f t="shared" si="4"/>
        <v>0</v>
      </c>
      <c r="D33" s="9">
        <f t="shared" si="5"/>
        <v>8</v>
      </c>
      <c r="E33" s="45"/>
      <c r="F33" s="46"/>
      <c r="G33" s="46"/>
      <c r="H33" s="46"/>
      <c r="I33" s="46"/>
      <c r="J33" s="46"/>
      <c r="K33" s="10">
        <f t="shared" si="6"/>
        <v>0</v>
      </c>
      <c r="L33" s="11">
        <f t="shared" si="7"/>
        <v>-2</v>
      </c>
      <c r="M33" s="12">
        <f t="shared" si="8"/>
        <v>0</v>
      </c>
      <c r="N33" s="15">
        <f t="shared" si="9"/>
        <v>0</v>
      </c>
    </row>
    <row r="34" spans="1:14" ht="12.75">
      <c r="A34" s="7">
        <f t="shared" si="4"/>
        <v>0</v>
      </c>
      <c r="B34" s="7">
        <f t="shared" si="4"/>
        <v>0</v>
      </c>
      <c r="C34" s="7">
        <f t="shared" si="4"/>
        <v>0</v>
      </c>
      <c r="D34" s="9">
        <f t="shared" si="5"/>
        <v>8</v>
      </c>
      <c r="E34" s="45"/>
      <c r="F34" s="46"/>
      <c r="G34" s="46"/>
      <c r="H34" s="46"/>
      <c r="I34" s="46"/>
      <c r="J34" s="46"/>
      <c r="K34" s="10">
        <f t="shared" si="6"/>
        <v>0</v>
      </c>
      <c r="L34" s="11">
        <f t="shared" si="7"/>
        <v>-2</v>
      </c>
      <c r="M34" s="12">
        <f t="shared" si="8"/>
        <v>0</v>
      </c>
      <c r="N34" s="15">
        <f>M12+M34</f>
        <v>0</v>
      </c>
    </row>
    <row r="35" spans="1:14" ht="12.75" hidden="1">
      <c r="A35" s="7">
        <f t="shared" si="4"/>
        <v>0</v>
      </c>
      <c r="B35" s="7">
        <f t="shared" si="4"/>
        <v>0</v>
      </c>
      <c r="C35" s="7">
        <f t="shared" si="4"/>
        <v>0</v>
      </c>
      <c r="D35" s="9">
        <f t="shared" si="5"/>
        <v>8</v>
      </c>
      <c r="E35" s="45"/>
      <c r="F35" s="46"/>
      <c r="G35" s="46"/>
      <c r="H35" s="46"/>
      <c r="I35" s="46"/>
      <c r="J35" s="46"/>
      <c r="K35" s="10">
        <f t="shared" si="6"/>
        <v>0</v>
      </c>
      <c r="L35" s="11">
        <f t="shared" si="7"/>
        <v>-2</v>
      </c>
      <c r="M35" s="12">
        <f t="shared" si="8"/>
        <v>0</v>
      </c>
      <c r="N35" s="15">
        <f>M13+M35</f>
        <v>0</v>
      </c>
    </row>
    <row r="36" spans="1:14" ht="12.75" hidden="1">
      <c r="A36" s="7">
        <f t="shared" si="4"/>
        <v>0</v>
      </c>
      <c r="B36" s="7">
        <f t="shared" si="4"/>
        <v>0</v>
      </c>
      <c r="C36" s="7">
        <f t="shared" si="4"/>
        <v>0</v>
      </c>
      <c r="D36" s="9">
        <f t="shared" si="5"/>
        <v>8</v>
      </c>
      <c r="E36" s="45"/>
      <c r="F36" s="46"/>
      <c r="G36" s="46"/>
      <c r="H36" s="46"/>
      <c r="I36" s="46"/>
      <c r="J36" s="46"/>
      <c r="K36" s="10">
        <f t="shared" si="6"/>
        <v>0</v>
      </c>
      <c r="L36" s="11">
        <f t="shared" si="7"/>
        <v>-2</v>
      </c>
      <c r="M36" s="12">
        <f t="shared" si="8"/>
        <v>0</v>
      </c>
      <c r="N36" s="15">
        <f>M14+M36</f>
        <v>0</v>
      </c>
    </row>
    <row r="37" spans="1:14" ht="12.75" hidden="1">
      <c r="A37" s="7">
        <f t="shared" si="4"/>
        <v>0</v>
      </c>
      <c r="B37" s="7">
        <f t="shared" si="4"/>
        <v>0</v>
      </c>
      <c r="C37" s="7">
        <f t="shared" si="4"/>
        <v>0</v>
      </c>
      <c r="D37" s="9">
        <f t="shared" si="5"/>
        <v>8</v>
      </c>
      <c r="E37" s="45"/>
      <c r="F37" s="46"/>
      <c r="G37" s="46"/>
      <c r="H37" s="46"/>
      <c r="I37" s="46"/>
      <c r="J37" s="46"/>
      <c r="K37" s="10">
        <f t="shared" si="6"/>
        <v>0</v>
      </c>
      <c r="L37" s="11">
        <f t="shared" si="7"/>
        <v>-2</v>
      </c>
      <c r="M37" s="12">
        <f t="shared" si="8"/>
        <v>0</v>
      </c>
      <c r="N37" s="15">
        <f aca="true" t="shared" si="10" ref="N37:N46">M14+M37</f>
        <v>0</v>
      </c>
    </row>
    <row r="38" spans="1:14" ht="12.75" hidden="1">
      <c r="A38" s="7">
        <f t="shared" si="4"/>
        <v>0</v>
      </c>
      <c r="B38" s="7">
        <f t="shared" si="4"/>
        <v>0</v>
      </c>
      <c r="C38" s="7">
        <f t="shared" si="4"/>
        <v>0</v>
      </c>
      <c r="D38" s="9">
        <f t="shared" si="5"/>
        <v>8</v>
      </c>
      <c r="E38" s="45"/>
      <c r="F38" s="46"/>
      <c r="G38" s="46"/>
      <c r="H38" s="46"/>
      <c r="I38" s="46"/>
      <c r="J38" s="46"/>
      <c r="K38" s="10">
        <f t="shared" si="6"/>
        <v>0</v>
      </c>
      <c r="L38" s="11">
        <f t="shared" si="7"/>
        <v>-2</v>
      </c>
      <c r="M38" s="12">
        <f t="shared" si="8"/>
        <v>0</v>
      </c>
      <c r="N38" s="15">
        <f t="shared" si="10"/>
        <v>0</v>
      </c>
    </row>
    <row r="39" spans="1:14" ht="12.75" hidden="1">
      <c r="A39" s="7">
        <f t="shared" si="4"/>
        <v>0</v>
      </c>
      <c r="B39" s="7">
        <f t="shared" si="4"/>
        <v>0</v>
      </c>
      <c r="C39" s="7">
        <f t="shared" si="4"/>
        <v>0</v>
      </c>
      <c r="D39" s="9">
        <f t="shared" si="5"/>
        <v>8</v>
      </c>
      <c r="E39" s="45"/>
      <c r="F39" s="46"/>
      <c r="G39" s="46"/>
      <c r="H39" s="46"/>
      <c r="I39" s="46"/>
      <c r="J39" s="46"/>
      <c r="K39" s="10">
        <f t="shared" si="6"/>
        <v>0</v>
      </c>
      <c r="L39" s="11">
        <f t="shared" si="7"/>
        <v>-2</v>
      </c>
      <c r="M39" s="12">
        <f t="shared" si="8"/>
        <v>0</v>
      </c>
      <c r="N39" s="15">
        <f t="shared" si="10"/>
        <v>0</v>
      </c>
    </row>
    <row r="40" spans="1:14" ht="12.75" hidden="1">
      <c r="A40" s="7">
        <f t="shared" si="4"/>
        <v>0</v>
      </c>
      <c r="B40" s="7">
        <f t="shared" si="4"/>
        <v>0</v>
      </c>
      <c r="C40" s="7">
        <f t="shared" si="4"/>
        <v>0</v>
      </c>
      <c r="D40" s="9">
        <f t="shared" si="5"/>
        <v>8</v>
      </c>
      <c r="E40" s="45"/>
      <c r="F40" s="46"/>
      <c r="G40" s="46"/>
      <c r="H40" s="46"/>
      <c r="I40" s="46"/>
      <c r="J40" s="46"/>
      <c r="K40" s="10">
        <f t="shared" si="6"/>
        <v>0</v>
      </c>
      <c r="L40" s="11">
        <f t="shared" si="7"/>
        <v>-2</v>
      </c>
      <c r="M40" s="12">
        <f t="shared" si="8"/>
        <v>0</v>
      </c>
      <c r="N40" s="15">
        <f t="shared" si="10"/>
        <v>0</v>
      </c>
    </row>
    <row r="41" spans="1:14" ht="12.75" hidden="1">
      <c r="A41" s="7">
        <f t="shared" si="4"/>
        <v>0</v>
      </c>
      <c r="B41" s="7">
        <f t="shared" si="4"/>
        <v>0</v>
      </c>
      <c r="C41" s="7">
        <f t="shared" si="4"/>
        <v>0</v>
      </c>
      <c r="D41" s="9">
        <f t="shared" si="5"/>
        <v>8</v>
      </c>
      <c r="E41" s="45"/>
      <c r="F41" s="46"/>
      <c r="G41" s="46"/>
      <c r="H41" s="46"/>
      <c r="I41" s="46"/>
      <c r="J41" s="46"/>
      <c r="K41" s="10">
        <f t="shared" si="6"/>
        <v>0</v>
      </c>
      <c r="L41" s="11">
        <f t="shared" si="7"/>
        <v>-2</v>
      </c>
      <c r="M41" s="12">
        <f t="shared" si="8"/>
        <v>0</v>
      </c>
      <c r="N41" s="15">
        <f t="shared" si="10"/>
        <v>0</v>
      </c>
    </row>
    <row r="42" spans="1:14" ht="12.75" hidden="1">
      <c r="A42" s="7">
        <f t="shared" si="4"/>
        <v>0</v>
      </c>
      <c r="B42" s="7">
        <f t="shared" si="4"/>
        <v>0</v>
      </c>
      <c r="C42" s="7">
        <f t="shared" si="4"/>
        <v>0</v>
      </c>
      <c r="D42" s="9">
        <f t="shared" si="5"/>
        <v>8</v>
      </c>
      <c r="E42" s="45"/>
      <c r="F42" s="46"/>
      <c r="G42" s="46"/>
      <c r="H42" s="46"/>
      <c r="I42" s="46"/>
      <c r="J42" s="46"/>
      <c r="K42" s="10">
        <f t="shared" si="6"/>
        <v>0</v>
      </c>
      <c r="L42" s="11">
        <f t="shared" si="7"/>
        <v>-2</v>
      </c>
      <c r="M42" s="12">
        <f t="shared" si="8"/>
        <v>0</v>
      </c>
      <c r="N42" s="15">
        <f t="shared" si="10"/>
        <v>0</v>
      </c>
    </row>
    <row r="43" spans="1:14" ht="12.75" hidden="1">
      <c r="A43" s="7">
        <f t="shared" si="4"/>
        <v>0</v>
      </c>
      <c r="B43" s="7">
        <f t="shared" si="4"/>
        <v>0</v>
      </c>
      <c r="C43" s="7">
        <f t="shared" si="4"/>
        <v>0</v>
      </c>
      <c r="D43" s="9">
        <f t="shared" si="5"/>
        <v>8</v>
      </c>
      <c r="E43" s="45"/>
      <c r="F43" s="46"/>
      <c r="G43" s="46"/>
      <c r="H43" s="46"/>
      <c r="I43" s="46"/>
      <c r="J43" s="46"/>
      <c r="K43" s="10">
        <f t="shared" si="6"/>
        <v>0</v>
      </c>
      <c r="L43" s="11">
        <f t="shared" si="7"/>
        <v>-2</v>
      </c>
      <c r="M43" s="12">
        <f t="shared" si="8"/>
        <v>0</v>
      </c>
      <c r="N43" s="15">
        <f t="shared" si="10"/>
        <v>0</v>
      </c>
    </row>
    <row r="44" spans="1:14" ht="12.75" hidden="1">
      <c r="A44" s="7">
        <f t="shared" si="4"/>
        <v>0</v>
      </c>
      <c r="B44" s="7">
        <f t="shared" si="4"/>
        <v>0</v>
      </c>
      <c r="C44" s="7">
        <f t="shared" si="4"/>
        <v>0</v>
      </c>
      <c r="D44" s="9">
        <f t="shared" si="5"/>
        <v>8</v>
      </c>
      <c r="E44" s="45"/>
      <c r="F44" s="46"/>
      <c r="G44" s="46"/>
      <c r="H44" s="46"/>
      <c r="I44" s="46"/>
      <c r="J44" s="46"/>
      <c r="K44" s="10">
        <f t="shared" si="6"/>
        <v>0</v>
      </c>
      <c r="L44" s="11">
        <f t="shared" si="7"/>
        <v>-2</v>
      </c>
      <c r="M44" s="12">
        <f t="shared" si="8"/>
        <v>0</v>
      </c>
      <c r="N44" s="15">
        <f t="shared" si="10"/>
        <v>0</v>
      </c>
    </row>
    <row r="45" spans="1:14" ht="12.75" hidden="1">
      <c r="A45" s="7">
        <f t="shared" si="4"/>
        <v>0</v>
      </c>
      <c r="B45" s="7">
        <f t="shared" si="4"/>
        <v>0</v>
      </c>
      <c r="C45" s="7">
        <f t="shared" si="4"/>
        <v>0</v>
      </c>
      <c r="D45" s="9">
        <f t="shared" si="5"/>
        <v>8</v>
      </c>
      <c r="E45" s="45"/>
      <c r="F45" s="46"/>
      <c r="G45" s="46"/>
      <c r="H45" s="46"/>
      <c r="I45" s="46"/>
      <c r="J45" s="46"/>
      <c r="K45" s="10">
        <f t="shared" si="6"/>
        <v>0</v>
      </c>
      <c r="L45" s="11">
        <f t="shared" si="7"/>
        <v>-2</v>
      </c>
      <c r="M45" s="12">
        <f t="shared" si="8"/>
        <v>0</v>
      </c>
      <c r="N45" s="15">
        <f t="shared" si="10"/>
        <v>0</v>
      </c>
    </row>
    <row r="46" spans="1:14" ht="12.75" hidden="1">
      <c r="A46" s="7">
        <f t="shared" si="4"/>
        <v>0</v>
      </c>
      <c r="B46" s="7">
        <f t="shared" si="4"/>
        <v>0</v>
      </c>
      <c r="C46" s="7">
        <f t="shared" si="4"/>
        <v>0</v>
      </c>
      <c r="D46" s="9">
        <f t="shared" si="5"/>
        <v>8</v>
      </c>
      <c r="E46" s="45"/>
      <c r="F46" s="46"/>
      <c r="G46" s="46"/>
      <c r="H46" s="46"/>
      <c r="I46" s="46"/>
      <c r="J46" s="46"/>
      <c r="K46" s="10">
        <f t="shared" si="6"/>
        <v>0</v>
      </c>
      <c r="L46" s="11">
        <f t="shared" si="7"/>
        <v>-2</v>
      </c>
      <c r="M46" s="12">
        <f t="shared" si="8"/>
        <v>0</v>
      </c>
      <c r="N46" s="15">
        <f t="shared" si="10"/>
        <v>0</v>
      </c>
    </row>
    <row r="47" spans="1:14" ht="12.75">
      <c r="A47" s="86"/>
      <c r="B47" s="86"/>
      <c r="C47" s="86"/>
      <c r="D47" s="87"/>
      <c r="E47" s="88"/>
      <c r="F47" s="89"/>
      <c r="G47" s="89"/>
      <c r="H47" s="89"/>
      <c r="I47" s="89"/>
      <c r="J47" s="89"/>
      <c r="K47" s="90"/>
      <c r="L47" s="91"/>
      <c r="M47" s="92"/>
      <c r="N47" s="44"/>
    </row>
    <row r="48" spans="1:13" ht="12.75">
      <c r="A48" s="103" t="s">
        <v>182</v>
      </c>
      <c r="B48" s="10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ht="25.5">
      <c r="A49" s="1" t="s">
        <v>0</v>
      </c>
      <c r="B49" s="2" t="s">
        <v>190</v>
      </c>
      <c r="C49" s="1" t="s">
        <v>1</v>
      </c>
      <c r="D49" s="81" t="s">
        <v>2</v>
      </c>
      <c r="E49" s="82" t="s">
        <v>3</v>
      </c>
      <c r="F49" s="83" t="s">
        <v>4</v>
      </c>
      <c r="G49" s="83" t="s">
        <v>5</v>
      </c>
      <c r="H49" s="83" t="s">
        <v>6</v>
      </c>
      <c r="I49" s="83" t="s">
        <v>7</v>
      </c>
      <c r="J49" s="83" t="s">
        <v>8</v>
      </c>
      <c r="K49" s="98" t="s">
        <v>9</v>
      </c>
      <c r="L49" s="98"/>
      <c r="M49" s="81" t="s">
        <v>10</v>
      </c>
    </row>
    <row r="50" spans="1:13" ht="12.75">
      <c r="A50" s="7">
        <f aca="true" t="shared" si="11" ref="A50:C70">+A26</f>
        <v>585</v>
      </c>
      <c r="B50" s="8" t="str">
        <f t="shared" si="11"/>
        <v>Jordan Ramos</v>
      </c>
      <c r="C50" s="8" t="str">
        <f t="shared" si="11"/>
        <v>Wakefield</v>
      </c>
      <c r="D50" s="17">
        <f aca="true" t="shared" si="12" ref="D50:D70">RANK(M50,M$50:M$70,0)</f>
        <v>1</v>
      </c>
      <c r="E50" s="45">
        <v>5.1</v>
      </c>
      <c r="F50" s="46">
        <v>8.3</v>
      </c>
      <c r="G50" s="46">
        <v>8.5</v>
      </c>
      <c r="H50" s="46">
        <v>8.7</v>
      </c>
      <c r="I50" s="46">
        <v>8.8</v>
      </c>
      <c r="J50" s="46">
        <v>8.4</v>
      </c>
      <c r="K50" s="61">
        <f aca="true" t="shared" si="13" ref="K50:K70">SUM(F50:J50)-(MAX(F50:J50)+MIN(F50:J50))</f>
        <v>25.599999999999994</v>
      </c>
      <c r="L50" s="19">
        <f aca="true" t="shared" si="14" ref="L50:L70">COUNT(F50:J50)-2</f>
        <v>3</v>
      </c>
      <c r="M50" s="20">
        <f aca="true" t="shared" si="15" ref="M50:M70">SUM(K50*3)/L50+E50</f>
        <v>30.699999999999996</v>
      </c>
    </row>
    <row r="51" spans="1:13" ht="12.75">
      <c r="A51" s="7">
        <f t="shared" si="11"/>
        <v>586</v>
      </c>
      <c r="B51" s="8" t="str">
        <f t="shared" si="11"/>
        <v>Jack Allen</v>
      </c>
      <c r="C51" s="8" t="str">
        <f t="shared" si="11"/>
        <v>Millenium</v>
      </c>
      <c r="D51" s="17">
        <f t="shared" si="12"/>
        <v>4</v>
      </c>
      <c r="E51" s="45">
        <v>4.3</v>
      </c>
      <c r="F51" s="46">
        <v>7.2</v>
      </c>
      <c r="G51" s="46">
        <v>7.4</v>
      </c>
      <c r="H51" s="46">
        <v>7.6</v>
      </c>
      <c r="I51" s="46">
        <v>7.5</v>
      </c>
      <c r="J51" s="46">
        <v>7.8</v>
      </c>
      <c r="K51" s="61">
        <f aca="true" t="shared" si="16" ref="K51:K58">SUM(F51:J51)-(MAX(F51:J51)+MIN(F51:J51))</f>
        <v>22.5</v>
      </c>
      <c r="L51" s="19">
        <f aca="true" t="shared" si="17" ref="L51:L58">COUNT(F51:J51)-2</f>
        <v>3</v>
      </c>
      <c r="M51" s="20">
        <f aca="true" t="shared" si="18" ref="M51:M58">SUM(K51*3)/L51+E51</f>
        <v>26.8</v>
      </c>
    </row>
    <row r="52" spans="1:13" ht="12.75">
      <c r="A52" s="7">
        <f t="shared" si="11"/>
        <v>587</v>
      </c>
      <c r="B52" s="8" t="str">
        <f t="shared" si="11"/>
        <v>Jamie Leach</v>
      </c>
      <c r="C52" s="8" t="str">
        <f t="shared" si="11"/>
        <v>Andover</v>
      </c>
      <c r="D52" s="17">
        <f t="shared" si="12"/>
        <v>3</v>
      </c>
      <c r="E52" s="45">
        <v>4.1</v>
      </c>
      <c r="F52" s="46">
        <v>8</v>
      </c>
      <c r="G52" s="46">
        <v>8</v>
      </c>
      <c r="H52" s="46">
        <v>8</v>
      </c>
      <c r="I52" s="46">
        <v>7.9</v>
      </c>
      <c r="J52" s="46">
        <v>7.8</v>
      </c>
      <c r="K52" s="61">
        <f t="shared" si="16"/>
        <v>23.899999999999995</v>
      </c>
      <c r="L52" s="19">
        <f t="shared" si="17"/>
        <v>3</v>
      </c>
      <c r="M52" s="20">
        <f t="shared" si="18"/>
        <v>27.999999999999993</v>
      </c>
    </row>
    <row r="53" spans="1:13" ht="12.75">
      <c r="A53" s="7">
        <f t="shared" si="11"/>
        <v>588</v>
      </c>
      <c r="B53" s="8" t="str">
        <f t="shared" si="11"/>
        <v>Steven Gilmore</v>
      </c>
      <c r="C53" s="8" t="str">
        <f t="shared" si="11"/>
        <v>Deerness</v>
      </c>
      <c r="D53" s="17">
        <f t="shared" si="12"/>
        <v>2</v>
      </c>
      <c r="E53" s="45">
        <v>4.3</v>
      </c>
      <c r="F53" s="46">
        <v>8.2</v>
      </c>
      <c r="G53" s="46">
        <v>7.9</v>
      </c>
      <c r="H53" s="46">
        <v>8.2</v>
      </c>
      <c r="I53" s="46">
        <v>8.2</v>
      </c>
      <c r="J53" s="46">
        <v>8.3</v>
      </c>
      <c r="K53" s="61">
        <f t="shared" si="16"/>
        <v>24.599999999999994</v>
      </c>
      <c r="L53" s="19">
        <f t="shared" si="17"/>
        <v>3</v>
      </c>
      <c r="M53" s="20">
        <f t="shared" si="18"/>
        <v>28.899999999999995</v>
      </c>
    </row>
    <row r="54" spans="1:13" ht="12.75">
      <c r="A54" s="7">
        <f t="shared" si="11"/>
        <v>589</v>
      </c>
      <c r="B54" s="8" t="str">
        <f t="shared" si="11"/>
        <v>Sebastian Zaniesienko</v>
      </c>
      <c r="C54" s="8" t="str">
        <f t="shared" si="11"/>
        <v>Derby City</v>
      </c>
      <c r="D54" s="17">
        <f t="shared" si="12"/>
        <v>5</v>
      </c>
      <c r="E54" s="45">
        <v>2.4</v>
      </c>
      <c r="F54" s="46">
        <v>7.6</v>
      </c>
      <c r="G54" s="46">
        <v>7.5</v>
      </c>
      <c r="H54" s="46">
        <v>7.3</v>
      </c>
      <c r="I54" s="46">
        <v>7.6</v>
      </c>
      <c r="J54" s="46">
        <v>7.3</v>
      </c>
      <c r="K54" s="61">
        <f t="shared" si="16"/>
        <v>22.4</v>
      </c>
      <c r="L54" s="19">
        <f t="shared" si="17"/>
        <v>3</v>
      </c>
      <c r="M54" s="20">
        <f t="shared" si="18"/>
        <v>24.799999999999994</v>
      </c>
    </row>
    <row r="55" spans="1:13" ht="12.75">
      <c r="A55" s="7">
        <f t="shared" si="11"/>
        <v>590</v>
      </c>
      <c r="B55" s="8" t="str">
        <f t="shared" si="11"/>
        <v>Jack Doyle</v>
      </c>
      <c r="C55" s="8" t="str">
        <f t="shared" si="11"/>
        <v>Bromley</v>
      </c>
      <c r="D55" s="17">
        <f t="shared" si="12"/>
        <v>6</v>
      </c>
      <c r="E55" s="45">
        <v>1.9</v>
      </c>
      <c r="F55" s="46">
        <v>7.3</v>
      </c>
      <c r="G55" s="46">
        <v>7.5</v>
      </c>
      <c r="H55" s="46">
        <v>7.2</v>
      </c>
      <c r="I55" s="46">
        <v>7.4</v>
      </c>
      <c r="J55" s="46">
        <v>7.5</v>
      </c>
      <c r="K55" s="61">
        <f t="shared" si="16"/>
        <v>22.2</v>
      </c>
      <c r="L55" s="19">
        <f t="shared" si="17"/>
        <v>3</v>
      </c>
      <c r="M55" s="20">
        <f t="shared" si="18"/>
        <v>24.099999999999998</v>
      </c>
    </row>
    <row r="56" spans="1:13" ht="12.75">
      <c r="A56" s="7">
        <f t="shared" si="11"/>
        <v>591</v>
      </c>
      <c r="B56" s="8" t="str">
        <f t="shared" si="11"/>
        <v>Jack Peters</v>
      </c>
      <c r="C56" s="8" t="str">
        <f t="shared" si="11"/>
        <v>Southampton</v>
      </c>
      <c r="D56" s="17">
        <f t="shared" si="12"/>
        <v>7</v>
      </c>
      <c r="E56" s="45">
        <v>1.6</v>
      </c>
      <c r="F56" s="46">
        <v>6.3</v>
      </c>
      <c r="G56" s="46">
        <v>6.2</v>
      </c>
      <c r="H56" s="46">
        <v>6.5</v>
      </c>
      <c r="I56" s="46">
        <v>6.4</v>
      </c>
      <c r="J56" s="46">
        <v>6.3</v>
      </c>
      <c r="K56" s="61">
        <f t="shared" si="16"/>
        <v>19</v>
      </c>
      <c r="L56" s="19">
        <f t="shared" si="17"/>
        <v>3</v>
      </c>
      <c r="M56" s="20">
        <f t="shared" si="18"/>
        <v>20.6</v>
      </c>
    </row>
    <row r="57" spans="1:13" ht="12.75">
      <c r="A57" s="7">
        <f t="shared" si="11"/>
        <v>0</v>
      </c>
      <c r="B57" s="8">
        <f t="shared" si="11"/>
        <v>0</v>
      </c>
      <c r="C57" s="8">
        <f t="shared" si="11"/>
        <v>0</v>
      </c>
      <c r="D57" s="17">
        <f t="shared" si="12"/>
        <v>8</v>
      </c>
      <c r="E57" s="45"/>
      <c r="F57" s="46"/>
      <c r="G57" s="46"/>
      <c r="H57" s="46"/>
      <c r="I57" s="46"/>
      <c r="J57" s="46"/>
      <c r="K57" s="61">
        <f t="shared" si="16"/>
        <v>0</v>
      </c>
      <c r="L57" s="19">
        <f t="shared" si="17"/>
        <v>-2</v>
      </c>
      <c r="M57" s="20">
        <f t="shared" si="18"/>
        <v>0</v>
      </c>
    </row>
    <row r="58" spans="1:13" ht="12.75">
      <c r="A58" s="7">
        <f t="shared" si="11"/>
        <v>0</v>
      </c>
      <c r="B58" s="8">
        <f t="shared" si="11"/>
        <v>0</v>
      </c>
      <c r="C58" s="8">
        <f t="shared" si="11"/>
        <v>0</v>
      </c>
      <c r="D58" s="17">
        <f t="shared" si="12"/>
        <v>8</v>
      </c>
      <c r="E58" s="45"/>
      <c r="F58" s="46"/>
      <c r="G58" s="46"/>
      <c r="H58" s="46"/>
      <c r="I58" s="46"/>
      <c r="J58" s="46"/>
      <c r="K58" s="61">
        <f t="shared" si="16"/>
        <v>0</v>
      </c>
      <c r="L58" s="19">
        <f t="shared" si="17"/>
        <v>-2</v>
      </c>
      <c r="M58" s="20">
        <f t="shared" si="18"/>
        <v>0</v>
      </c>
    </row>
    <row r="59" spans="1:13" ht="12.75" hidden="1">
      <c r="A59" s="7">
        <f t="shared" si="11"/>
        <v>0</v>
      </c>
      <c r="B59" s="7">
        <f t="shared" si="11"/>
        <v>0</v>
      </c>
      <c r="C59" s="7">
        <f t="shared" si="11"/>
        <v>0</v>
      </c>
      <c r="D59" s="17">
        <f t="shared" si="12"/>
        <v>8</v>
      </c>
      <c r="E59" s="45"/>
      <c r="F59" s="46"/>
      <c r="G59" s="46"/>
      <c r="H59" s="46"/>
      <c r="I59" s="46"/>
      <c r="J59" s="46"/>
      <c r="K59" s="18">
        <f t="shared" si="13"/>
        <v>0</v>
      </c>
      <c r="L59" s="19">
        <f t="shared" si="14"/>
        <v>-2</v>
      </c>
      <c r="M59" s="20">
        <f t="shared" si="15"/>
        <v>0</v>
      </c>
    </row>
    <row r="60" spans="1:13" ht="12.75" hidden="1">
      <c r="A60" s="7">
        <f t="shared" si="11"/>
        <v>0</v>
      </c>
      <c r="B60" s="7">
        <f t="shared" si="11"/>
        <v>0</v>
      </c>
      <c r="C60" s="7">
        <f t="shared" si="11"/>
        <v>0</v>
      </c>
      <c r="D60" s="17">
        <f t="shared" si="12"/>
        <v>8</v>
      </c>
      <c r="E60" s="45"/>
      <c r="F60" s="46"/>
      <c r="G60" s="46"/>
      <c r="H60" s="46"/>
      <c r="I60" s="46"/>
      <c r="J60" s="46"/>
      <c r="K60" s="18">
        <f t="shared" si="13"/>
        <v>0</v>
      </c>
      <c r="L60" s="19">
        <f t="shared" si="14"/>
        <v>-2</v>
      </c>
      <c r="M60" s="20">
        <f t="shared" si="15"/>
        <v>0</v>
      </c>
    </row>
    <row r="61" spans="1:13" ht="12.75" hidden="1">
      <c r="A61" s="7">
        <f t="shared" si="11"/>
        <v>0</v>
      </c>
      <c r="B61" s="7">
        <f t="shared" si="11"/>
        <v>0</v>
      </c>
      <c r="C61" s="7">
        <f t="shared" si="11"/>
        <v>0</v>
      </c>
      <c r="D61" s="17">
        <f t="shared" si="12"/>
        <v>8</v>
      </c>
      <c r="E61" s="45"/>
      <c r="F61" s="46"/>
      <c r="G61" s="46"/>
      <c r="H61" s="46"/>
      <c r="I61" s="46"/>
      <c r="J61" s="46"/>
      <c r="K61" s="18">
        <f t="shared" si="13"/>
        <v>0</v>
      </c>
      <c r="L61" s="19">
        <f t="shared" si="14"/>
        <v>-2</v>
      </c>
      <c r="M61" s="20">
        <f t="shared" si="15"/>
        <v>0</v>
      </c>
    </row>
    <row r="62" spans="1:13" ht="12.75" hidden="1">
      <c r="A62" s="7">
        <f t="shared" si="11"/>
        <v>0</v>
      </c>
      <c r="B62" s="7">
        <f t="shared" si="11"/>
        <v>0</v>
      </c>
      <c r="C62" s="7">
        <f t="shared" si="11"/>
        <v>0</v>
      </c>
      <c r="D62" s="17">
        <f t="shared" si="12"/>
        <v>8</v>
      </c>
      <c r="E62" s="45"/>
      <c r="F62" s="46"/>
      <c r="G62" s="46"/>
      <c r="H62" s="46"/>
      <c r="I62" s="46"/>
      <c r="J62" s="46"/>
      <c r="K62" s="18">
        <f t="shared" si="13"/>
        <v>0</v>
      </c>
      <c r="L62" s="19">
        <f t="shared" si="14"/>
        <v>-2</v>
      </c>
      <c r="M62" s="20">
        <f t="shared" si="15"/>
        <v>0</v>
      </c>
    </row>
    <row r="63" spans="1:13" ht="12.75" hidden="1">
      <c r="A63" s="7">
        <f t="shared" si="11"/>
        <v>0</v>
      </c>
      <c r="B63" s="7">
        <f t="shared" si="11"/>
        <v>0</v>
      </c>
      <c r="C63" s="7">
        <f t="shared" si="11"/>
        <v>0</v>
      </c>
      <c r="D63" s="17">
        <f t="shared" si="12"/>
        <v>8</v>
      </c>
      <c r="E63" s="45"/>
      <c r="F63" s="46"/>
      <c r="G63" s="46"/>
      <c r="H63" s="46"/>
      <c r="I63" s="46"/>
      <c r="J63" s="46"/>
      <c r="K63" s="18">
        <f t="shared" si="13"/>
        <v>0</v>
      </c>
      <c r="L63" s="19">
        <f t="shared" si="14"/>
        <v>-2</v>
      </c>
      <c r="M63" s="20">
        <f t="shared" si="15"/>
        <v>0</v>
      </c>
    </row>
    <row r="64" spans="1:13" ht="12.75" hidden="1">
      <c r="A64" s="7">
        <f t="shared" si="11"/>
        <v>0</v>
      </c>
      <c r="B64" s="7">
        <f t="shared" si="11"/>
        <v>0</v>
      </c>
      <c r="C64" s="7">
        <f t="shared" si="11"/>
        <v>0</v>
      </c>
      <c r="D64" s="17">
        <f t="shared" si="12"/>
        <v>8</v>
      </c>
      <c r="E64" s="45"/>
      <c r="F64" s="46"/>
      <c r="G64" s="46"/>
      <c r="H64" s="46"/>
      <c r="I64" s="46"/>
      <c r="J64" s="46"/>
      <c r="K64" s="18">
        <f t="shared" si="13"/>
        <v>0</v>
      </c>
      <c r="L64" s="19">
        <f t="shared" si="14"/>
        <v>-2</v>
      </c>
      <c r="M64" s="20">
        <f t="shared" si="15"/>
        <v>0</v>
      </c>
    </row>
    <row r="65" spans="1:13" ht="12.75" hidden="1">
      <c r="A65" s="7">
        <f t="shared" si="11"/>
        <v>0</v>
      </c>
      <c r="B65" s="7">
        <f t="shared" si="11"/>
        <v>0</v>
      </c>
      <c r="C65" s="7">
        <f t="shared" si="11"/>
        <v>0</v>
      </c>
      <c r="D65" s="17">
        <f t="shared" si="12"/>
        <v>8</v>
      </c>
      <c r="E65" s="45"/>
      <c r="F65" s="46"/>
      <c r="G65" s="46"/>
      <c r="H65" s="46"/>
      <c r="I65" s="46"/>
      <c r="J65" s="46"/>
      <c r="K65" s="18">
        <f t="shared" si="13"/>
        <v>0</v>
      </c>
      <c r="L65" s="19">
        <f t="shared" si="14"/>
        <v>-2</v>
      </c>
      <c r="M65" s="20">
        <f t="shared" si="15"/>
        <v>0</v>
      </c>
    </row>
    <row r="66" spans="1:13" ht="12.75" hidden="1">
      <c r="A66" s="7">
        <f t="shared" si="11"/>
        <v>0</v>
      </c>
      <c r="B66" s="7">
        <f t="shared" si="11"/>
        <v>0</v>
      </c>
      <c r="C66" s="7">
        <f t="shared" si="11"/>
        <v>0</v>
      </c>
      <c r="D66" s="17">
        <f t="shared" si="12"/>
        <v>8</v>
      </c>
      <c r="E66" s="45"/>
      <c r="F66" s="46"/>
      <c r="G66" s="46"/>
      <c r="H66" s="46"/>
      <c r="I66" s="46"/>
      <c r="J66" s="46"/>
      <c r="K66" s="18">
        <f t="shared" si="13"/>
        <v>0</v>
      </c>
      <c r="L66" s="19">
        <f t="shared" si="14"/>
        <v>-2</v>
      </c>
      <c r="M66" s="20">
        <f t="shared" si="15"/>
        <v>0</v>
      </c>
    </row>
    <row r="67" spans="1:13" ht="12.75" hidden="1">
      <c r="A67" s="7">
        <f t="shared" si="11"/>
        <v>0</v>
      </c>
      <c r="B67" s="7">
        <f t="shared" si="11"/>
        <v>0</v>
      </c>
      <c r="C67" s="7">
        <f t="shared" si="11"/>
        <v>0</v>
      </c>
      <c r="D67" s="17">
        <f t="shared" si="12"/>
        <v>8</v>
      </c>
      <c r="E67" s="45"/>
      <c r="F67" s="46"/>
      <c r="G67" s="46"/>
      <c r="H67" s="46"/>
      <c r="I67" s="46"/>
      <c r="J67" s="46"/>
      <c r="K67" s="18">
        <f t="shared" si="13"/>
        <v>0</v>
      </c>
      <c r="L67" s="19">
        <f t="shared" si="14"/>
        <v>-2</v>
      </c>
      <c r="M67" s="20">
        <f t="shared" si="15"/>
        <v>0</v>
      </c>
    </row>
    <row r="68" spans="1:13" ht="12.75" hidden="1">
      <c r="A68" s="7">
        <f t="shared" si="11"/>
        <v>0</v>
      </c>
      <c r="B68" s="7">
        <f t="shared" si="11"/>
        <v>0</v>
      </c>
      <c r="C68" s="7">
        <f t="shared" si="11"/>
        <v>0</v>
      </c>
      <c r="D68" s="17">
        <f t="shared" si="12"/>
        <v>8</v>
      </c>
      <c r="E68" s="45"/>
      <c r="F68" s="46"/>
      <c r="G68" s="46"/>
      <c r="H68" s="46"/>
      <c r="I68" s="46"/>
      <c r="J68" s="46"/>
      <c r="K68" s="18">
        <f t="shared" si="13"/>
        <v>0</v>
      </c>
      <c r="L68" s="19">
        <f t="shared" si="14"/>
        <v>-2</v>
      </c>
      <c r="M68" s="20">
        <f t="shared" si="15"/>
        <v>0</v>
      </c>
    </row>
    <row r="69" spans="1:13" ht="12.75" hidden="1">
      <c r="A69" s="7">
        <f t="shared" si="11"/>
        <v>0</v>
      </c>
      <c r="B69" s="7">
        <f t="shared" si="11"/>
        <v>0</v>
      </c>
      <c r="C69" s="7">
        <f t="shared" si="11"/>
        <v>0</v>
      </c>
      <c r="D69" s="17">
        <f t="shared" si="12"/>
        <v>8</v>
      </c>
      <c r="E69" s="45"/>
      <c r="F69" s="46"/>
      <c r="G69" s="46"/>
      <c r="H69" s="46"/>
      <c r="I69" s="46"/>
      <c r="J69" s="46"/>
      <c r="K69" s="18">
        <f t="shared" si="13"/>
        <v>0</v>
      </c>
      <c r="L69" s="19">
        <f t="shared" si="14"/>
        <v>-2</v>
      </c>
      <c r="M69" s="20">
        <f t="shared" si="15"/>
        <v>0</v>
      </c>
    </row>
    <row r="70" spans="1:13" ht="12.75" hidden="1">
      <c r="A70" s="7">
        <f t="shared" si="11"/>
        <v>0</v>
      </c>
      <c r="B70" s="7">
        <f t="shared" si="11"/>
        <v>0</v>
      </c>
      <c r="C70" s="7">
        <f t="shared" si="11"/>
        <v>0</v>
      </c>
      <c r="D70" s="17">
        <f t="shared" si="12"/>
        <v>8</v>
      </c>
      <c r="E70" s="45"/>
      <c r="F70" s="46"/>
      <c r="G70" s="46"/>
      <c r="H70" s="46"/>
      <c r="I70" s="46"/>
      <c r="J70" s="46"/>
      <c r="K70" s="18">
        <f t="shared" si="13"/>
        <v>0</v>
      </c>
      <c r="L70" s="19">
        <f t="shared" si="14"/>
        <v>-2</v>
      </c>
      <c r="M70" s="20">
        <f t="shared" si="15"/>
        <v>0</v>
      </c>
    </row>
    <row r="71" spans="1:13" ht="12.75">
      <c r="A71" s="71"/>
      <c r="B71" s="75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3" spans="1:14" s="25" customFormat="1" ht="25.5">
      <c r="A73" s="28" t="s">
        <v>0</v>
      </c>
      <c r="B73" s="35" t="s">
        <v>191</v>
      </c>
      <c r="C73" s="29" t="s">
        <v>1</v>
      </c>
      <c r="D73" s="3" t="s">
        <v>2</v>
      </c>
      <c r="E73" s="32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3" t="s">
        <v>8</v>
      </c>
      <c r="K73" s="3" t="s">
        <v>9</v>
      </c>
      <c r="L73" s="3"/>
      <c r="M73" s="3" t="s">
        <v>10</v>
      </c>
      <c r="N73" s="29" t="s">
        <v>9</v>
      </c>
    </row>
    <row r="74" spans="1:14" ht="12.75">
      <c r="A74" s="30">
        <f aca="true" t="shared" si="19" ref="A74:C94">+A50</f>
        <v>585</v>
      </c>
      <c r="B74" s="30" t="str">
        <f t="shared" si="19"/>
        <v>Jordan Ramos</v>
      </c>
      <c r="C74" s="30" t="str">
        <f t="shared" si="19"/>
        <v>Wakefield</v>
      </c>
      <c r="D74" s="31">
        <f>RANK(M74,M$74:M$94,0)</f>
        <v>1</v>
      </c>
      <c r="E74" s="45">
        <v>4.7</v>
      </c>
      <c r="F74" s="46">
        <v>8.4</v>
      </c>
      <c r="G74" s="46">
        <v>8.7</v>
      </c>
      <c r="H74" s="46">
        <v>8.8</v>
      </c>
      <c r="I74" s="46">
        <v>8.8</v>
      </c>
      <c r="J74" s="46">
        <v>8.7</v>
      </c>
      <c r="K74" s="33">
        <f aca="true" t="shared" si="20" ref="K74:K94">SUM(F74:J74)-(MAX(F74:J74)+MIN(F74:J74))</f>
        <v>26.200000000000003</v>
      </c>
      <c r="L74" s="33">
        <f aca="true" t="shared" si="21" ref="L74:L94">COUNT(F74:J74)-2</f>
        <v>3</v>
      </c>
      <c r="M74" s="33">
        <f aca="true" t="shared" si="22" ref="M74:M94">SUM(K74*3)/L74+E74</f>
        <v>30.900000000000002</v>
      </c>
      <c r="N74" s="34">
        <f aca="true" t="shared" si="23" ref="N74:N94">M50+M74</f>
        <v>61.599999999999994</v>
      </c>
    </row>
    <row r="75" spans="1:14" ht="12.75">
      <c r="A75" s="30">
        <f t="shared" si="19"/>
        <v>586</v>
      </c>
      <c r="B75" s="30" t="str">
        <f t="shared" si="19"/>
        <v>Jack Allen</v>
      </c>
      <c r="C75" s="30" t="str">
        <f t="shared" si="19"/>
        <v>Millenium</v>
      </c>
      <c r="D75" s="31">
        <f aca="true" t="shared" si="24" ref="D75:D82">RANK(M75,M$74:M$94,0)</f>
        <v>2</v>
      </c>
      <c r="E75" s="45">
        <v>4.5</v>
      </c>
      <c r="F75" s="46">
        <v>7.7</v>
      </c>
      <c r="G75" s="46">
        <v>7.5</v>
      </c>
      <c r="H75" s="46">
        <v>7.9</v>
      </c>
      <c r="I75" s="46">
        <v>7.8</v>
      </c>
      <c r="J75" s="46">
        <v>8.4</v>
      </c>
      <c r="K75" s="33">
        <f aca="true" t="shared" si="25" ref="K75:K82">SUM(F75:J75)-(MAX(F75:J75)+MIN(F75:J75))</f>
        <v>23.400000000000006</v>
      </c>
      <c r="L75" s="33">
        <f aca="true" t="shared" si="26" ref="L75:L82">COUNT(F75:J75)-2</f>
        <v>3</v>
      </c>
      <c r="M75" s="33">
        <f aca="true" t="shared" si="27" ref="M75:M82">SUM(K75*3)/L75+E75</f>
        <v>27.900000000000006</v>
      </c>
      <c r="N75" s="34">
        <f aca="true" t="shared" si="28" ref="N75:N82">M51+M75</f>
        <v>54.7</v>
      </c>
    </row>
    <row r="76" spans="1:14" ht="12.75">
      <c r="A76" s="30">
        <f t="shared" si="19"/>
        <v>587</v>
      </c>
      <c r="B76" s="30" t="str">
        <f t="shared" si="19"/>
        <v>Jamie Leach</v>
      </c>
      <c r="C76" s="30" t="str">
        <f t="shared" si="19"/>
        <v>Andover</v>
      </c>
      <c r="D76" s="31">
        <f t="shared" si="24"/>
        <v>3</v>
      </c>
      <c r="E76" s="45">
        <v>3.9</v>
      </c>
      <c r="F76" s="46">
        <v>7.8</v>
      </c>
      <c r="G76" s="46">
        <v>7.6</v>
      </c>
      <c r="H76" s="46">
        <v>7.8</v>
      </c>
      <c r="I76" s="46">
        <v>7.8</v>
      </c>
      <c r="J76" s="46">
        <v>7.7</v>
      </c>
      <c r="K76" s="33">
        <f t="shared" si="25"/>
        <v>23.300000000000004</v>
      </c>
      <c r="L76" s="33">
        <f t="shared" si="26"/>
        <v>3</v>
      </c>
      <c r="M76" s="33">
        <f t="shared" si="27"/>
        <v>27.2</v>
      </c>
      <c r="N76" s="34">
        <f t="shared" si="28"/>
        <v>55.19999999999999</v>
      </c>
    </row>
    <row r="77" spans="1:14" ht="12.75">
      <c r="A77" s="30">
        <f t="shared" si="19"/>
        <v>588</v>
      </c>
      <c r="B77" s="30" t="str">
        <f t="shared" si="19"/>
        <v>Steven Gilmore</v>
      </c>
      <c r="C77" s="30" t="str">
        <f t="shared" si="19"/>
        <v>Deerness</v>
      </c>
      <c r="D77" s="31">
        <f t="shared" si="24"/>
        <v>7</v>
      </c>
      <c r="E77" s="45">
        <v>1.9</v>
      </c>
      <c r="F77" s="46">
        <v>7.6</v>
      </c>
      <c r="G77" s="46">
        <v>7.6</v>
      </c>
      <c r="H77" s="46">
        <v>7.7</v>
      </c>
      <c r="I77" s="46">
        <v>7.7</v>
      </c>
      <c r="J77" s="46">
        <v>7.6</v>
      </c>
      <c r="K77" s="33">
        <f t="shared" si="25"/>
        <v>22.899999999999995</v>
      </c>
      <c r="L77" s="33">
        <f t="shared" si="26"/>
        <v>3</v>
      </c>
      <c r="M77" s="33">
        <f t="shared" si="27"/>
        <v>24.799999999999994</v>
      </c>
      <c r="N77" s="34">
        <f t="shared" si="28"/>
        <v>53.69999999999999</v>
      </c>
    </row>
    <row r="78" spans="1:14" ht="12.75">
      <c r="A78" s="30">
        <f t="shared" si="19"/>
        <v>589</v>
      </c>
      <c r="B78" s="30" t="str">
        <f t="shared" si="19"/>
        <v>Sebastian Zaniesienko</v>
      </c>
      <c r="C78" s="30" t="str">
        <f t="shared" si="19"/>
        <v>Derby City</v>
      </c>
      <c r="D78" s="31">
        <f t="shared" si="24"/>
        <v>6</v>
      </c>
      <c r="E78" s="45">
        <v>2.8</v>
      </c>
      <c r="F78" s="46">
        <v>7.5</v>
      </c>
      <c r="G78" s="46">
        <v>7.2</v>
      </c>
      <c r="H78" s="46">
        <v>7.3</v>
      </c>
      <c r="I78" s="46">
        <v>7.5</v>
      </c>
      <c r="J78" s="46">
        <v>7.3</v>
      </c>
      <c r="K78" s="33">
        <f t="shared" si="25"/>
        <v>22.099999999999998</v>
      </c>
      <c r="L78" s="33">
        <f t="shared" si="26"/>
        <v>3</v>
      </c>
      <c r="M78" s="33">
        <f t="shared" si="27"/>
        <v>24.9</v>
      </c>
      <c r="N78" s="34">
        <f t="shared" si="28"/>
        <v>49.69999999999999</v>
      </c>
    </row>
    <row r="79" spans="1:14" ht="12.75">
      <c r="A79" s="30">
        <f t="shared" si="19"/>
        <v>590</v>
      </c>
      <c r="B79" s="30" t="str">
        <f t="shared" si="19"/>
        <v>Jack Doyle</v>
      </c>
      <c r="C79" s="30" t="str">
        <f t="shared" si="19"/>
        <v>Bromley</v>
      </c>
      <c r="D79" s="31">
        <f t="shared" si="24"/>
        <v>5</v>
      </c>
      <c r="E79" s="45">
        <v>3</v>
      </c>
      <c r="F79" s="46">
        <v>7.4</v>
      </c>
      <c r="G79" s="46">
        <v>7.5</v>
      </c>
      <c r="H79" s="46">
        <v>7.6</v>
      </c>
      <c r="I79" s="46">
        <v>7.5</v>
      </c>
      <c r="J79" s="46">
        <v>7.7</v>
      </c>
      <c r="K79" s="33">
        <f t="shared" si="25"/>
        <v>22.6</v>
      </c>
      <c r="L79" s="33">
        <f t="shared" si="26"/>
        <v>3</v>
      </c>
      <c r="M79" s="33">
        <f t="shared" si="27"/>
        <v>25.600000000000005</v>
      </c>
      <c r="N79" s="34">
        <f t="shared" si="28"/>
        <v>49.7</v>
      </c>
    </row>
    <row r="80" spans="1:14" ht="12.75">
      <c r="A80" s="30">
        <f t="shared" si="19"/>
        <v>591</v>
      </c>
      <c r="B80" s="30" t="str">
        <f t="shared" si="19"/>
        <v>Jack Peters</v>
      </c>
      <c r="C80" s="30" t="str">
        <f t="shared" si="19"/>
        <v>Southampton</v>
      </c>
      <c r="D80" s="31">
        <f t="shared" si="24"/>
        <v>4</v>
      </c>
      <c r="E80" s="45">
        <v>2.9</v>
      </c>
      <c r="F80" s="46">
        <v>7.4</v>
      </c>
      <c r="G80" s="46">
        <v>7.5</v>
      </c>
      <c r="H80" s="46">
        <v>7.6</v>
      </c>
      <c r="I80" s="46">
        <v>7.8</v>
      </c>
      <c r="J80" s="46">
        <v>8.1</v>
      </c>
      <c r="K80" s="33">
        <f t="shared" si="25"/>
        <v>22.9</v>
      </c>
      <c r="L80" s="33">
        <f t="shared" si="26"/>
        <v>3</v>
      </c>
      <c r="M80" s="33">
        <f t="shared" si="27"/>
        <v>25.799999999999994</v>
      </c>
      <c r="N80" s="34">
        <f t="shared" si="28"/>
        <v>46.39999999999999</v>
      </c>
    </row>
    <row r="81" spans="1:14" ht="12.75">
      <c r="A81" s="30">
        <f t="shared" si="19"/>
        <v>0</v>
      </c>
      <c r="B81" s="30">
        <f t="shared" si="19"/>
        <v>0</v>
      </c>
      <c r="C81" s="30">
        <f t="shared" si="19"/>
        <v>0</v>
      </c>
      <c r="D81" s="31">
        <f t="shared" si="24"/>
        <v>8</v>
      </c>
      <c r="E81" s="45"/>
      <c r="F81" s="46"/>
      <c r="G81" s="46"/>
      <c r="H81" s="46"/>
      <c r="I81" s="46"/>
      <c r="J81" s="46"/>
      <c r="K81" s="33">
        <f t="shared" si="25"/>
        <v>0</v>
      </c>
      <c r="L81" s="33">
        <f t="shared" si="26"/>
        <v>-2</v>
      </c>
      <c r="M81" s="33">
        <f t="shared" si="27"/>
        <v>0</v>
      </c>
      <c r="N81" s="34">
        <f t="shared" si="28"/>
        <v>0</v>
      </c>
    </row>
    <row r="82" spans="1:14" ht="12.75">
      <c r="A82" s="30">
        <f t="shared" si="19"/>
        <v>0</v>
      </c>
      <c r="B82" s="30">
        <f t="shared" si="19"/>
        <v>0</v>
      </c>
      <c r="C82" s="30">
        <f t="shared" si="19"/>
        <v>0</v>
      </c>
      <c r="D82" s="31">
        <f t="shared" si="24"/>
        <v>8</v>
      </c>
      <c r="E82" s="45"/>
      <c r="F82" s="46"/>
      <c r="G82" s="46"/>
      <c r="H82" s="46"/>
      <c r="I82" s="46"/>
      <c r="J82" s="46"/>
      <c r="K82" s="33">
        <f t="shared" si="25"/>
        <v>0</v>
      </c>
      <c r="L82" s="33">
        <f t="shared" si="26"/>
        <v>-2</v>
      </c>
      <c r="M82" s="33">
        <f t="shared" si="27"/>
        <v>0</v>
      </c>
      <c r="N82" s="34">
        <f t="shared" si="28"/>
        <v>0</v>
      </c>
    </row>
    <row r="83" spans="1:14" ht="12.75" hidden="1">
      <c r="A83" s="30" t="s">
        <v>99</v>
      </c>
      <c r="B83" s="30">
        <f t="shared" si="19"/>
        <v>0</v>
      </c>
      <c r="C83" s="30">
        <f t="shared" si="19"/>
        <v>0</v>
      </c>
      <c r="D83" s="31">
        <f aca="true" t="shared" si="29" ref="D83:D94">RANK(N83,N$74:N$94,0)</f>
        <v>8</v>
      </c>
      <c r="E83" s="45"/>
      <c r="F83" s="46"/>
      <c r="G83" s="46"/>
      <c r="H83" s="46"/>
      <c r="I83" s="46"/>
      <c r="J83" s="46"/>
      <c r="K83" s="33">
        <f t="shared" si="20"/>
        <v>0</v>
      </c>
      <c r="L83" s="33">
        <f t="shared" si="21"/>
        <v>-2</v>
      </c>
      <c r="M83" s="33">
        <f t="shared" si="22"/>
        <v>0</v>
      </c>
      <c r="N83" s="34">
        <f t="shared" si="23"/>
        <v>0</v>
      </c>
    </row>
    <row r="84" spans="1:14" ht="12.75" hidden="1">
      <c r="A84" s="30">
        <f t="shared" si="19"/>
        <v>0</v>
      </c>
      <c r="B84" s="30">
        <f t="shared" si="19"/>
        <v>0</v>
      </c>
      <c r="C84" s="30">
        <f t="shared" si="19"/>
        <v>0</v>
      </c>
      <c r="D84" s="31">
        <f t="shared" si="29"/>
        <v>8</v>
      </c>
      <c r="E84" s="45"/>
      <c r="F84" s="46"/>
      <c r="G84" s="46"/>
      <c r="H84" s="46"/>
      <c r="I84" s="46"/>
      <c r="J84" s="46"/>
      <c r="K84" s="33">
        <f t="shared" si="20"/>
        <v>0</v>
      </c>
      <c r="L84" s="33">
        <f t="shared" si="21"/>
        <v>-2</v>
      </c>
      <c r="M84" s="33">
        <f t="shared" si="22"/>
        <v>0</v>
      </c>
      <c r="N84" s="34">
        <f t="shared" si="23"/>
        <v>0</v>
      </c>
    </row>
    <row r="85" spans="1:14" ht="12.75" hidden="1">
      <c r="A85" s="30">
        <f t="shared" si="19"/>
        <v>0</v>
      </c>
      <c r="B85" s="30">
        <f t="shared" si="19"/>
        <v>0</v>
      </c>
      <c r="C85" s="30">
        <f t="shared" si="19"/>
        <v>0</v>
      </c>
      <c r="D85" s="31">
        <f t="shared" si="29"/>
        <v>8</v>
      </c>
      <c r="E85" s="45"/>
      <c r="F85" s="46"/>
      <c r="G85" s="46"/>
      <c r="H85" s="46"/>
      <c r="I85" s="46"/>
      <c r="J85" s="46"/>
      <c r="K85" s="33">
        <f t="shared" si="20"/>
        <v>0</v>
      </c>
      <c r="L85" s="33">
        <f t="shared" si="21"/>
        <v>-2</v>
      </c>
      <c r="M85" s="33">
        <f t="shared" si="22"/>
        <v>0</v>
      </c>
      <c r="N85" s="34">
        <f t="shared" si="23"/>
        <v>0</v>
      </c>
    </row>
    <row r="86" spans="1:14" ht="12.75" hidden="1">
      <c r="A86" s="30">
        <f t="shared" si="19"/>
        <v>0</v>
      </c>
      <c r="B86" s="30">
        <f t="shared" si="19"/>
        <v>0</v>
      </c>
      <c r="C86" s="30">
        <f t="shared" si="19"/>
        <v>0</v>
      </c>
      <c r="D86" s="31">
        <f t="shared" si="29"/>
        <v>8</v>
      </c>
      <c r="E86" s="45"/>
      <c r="F86" s="46"/>
      <c r="G86" s="46"/>
      <c r="H86" s="46"/>
      <c r="I86" s="46"/>
      <c r="J86" s="46"/>
      <c r="K86" s="33">
        <f t="shared" si="20"/>
        <v>0</v>
      </c>
      <c r="L86" s="33">
        <f t="shared" si="21"/>
        <v>-2</v>
      </c>
      <c r="M86" s="33">
        <f t="shared" si="22"/>
        <v>0</v>
      </c>
      <c r="N86" s="34">
        <f t="shared" si="23"/>
        <v>0</v>
      </c>
    </row>
    <row r="87" spans="1:14" ht="12.75" hidden="1">
      <c r="A87" s="30">
        <f t="shared" si="19"/>
        <v>0</v>
      </c>
      <c r="B87" s="30">
        <f t="shared" si="19"/>
        <v>0</v>
      </c>
      <c r="C87" s="30">
        <f t="shared" si="19"/>
        <v>0</v>
      </c>
      <c r="D87" s="31">
        <f t="shared" si="29"/>
        <v>8</v>
      </c>
      <c r="E87" s="45"/>
      <c r="F87" s="46"/>
      <c r="G87" s="46"/>
      <c r="H87" s="46"/>
      <c r="I87" s="46"/>
      <c r="J87" s="46"/>
      <c r="K87" s="33">
        <f t="shared" si="20"/>
        <v>0</v>
      </c>
      <c r="L87" s="33">
        <f t="shared" si="21"/>
        <v>-2</v>
      </c>
      <c r="M87" s="33">
        <f t="shared" si="22"/>
        <v>0</v>
      </c>
      <c r="N87" s="34">
        <f t="shared" si="23"/>
        <v>0</v>
      </c>
    </row>
    <row r="88" spans="1:14" ht="12.75" hidden="1">
      <c r="A88" s="30">
        <f t="shared" si="19"/>
        <v>0</v>
      </c>
      <c r="B88" s="30">
        <f t="shared" si="19"/>
        <v>0</v>
      </c>
      <c r="C88" s="30">
        <f t="shared" si="19"/>
        <v>0</v>
      </c>
      <c r="D88" s="31">
        <f t="shared" si="29"/>
        <v>8</v>
      </c>
      <c r="E88" s="45"/>
      <c r="F88" s="46"/>
      <c r="G88" s="46"/>
      <c r="H88" s="46"/>
      <c r="I88" s="46"/>
      <c r="J88" s="46"/>
      <c r="K88" s="33">
        <f t="shared" si="20"/>
        <v>0</v>
      </c>
      <c r="L88" s="33">
        <f t="shared" si="21"/>
        <v>-2</v>
      </c>
      <c r="M88" s="33">
        <f t="shared" si="22"/>
        <v>0</v>
      </c>
      <c r="N88" s="34">
        <f t="shared" si="23"/>
        <v>0</v>
      </c>
    </row>
    <row r="89" spans="1:14" ht="12.75" hidden="1">
      <c r="A89" s="30">
        <f t="shared" si="19"/>
        <v>0</v>
      </c>
      <c r="B89" s="30">
        <f t="shared" si="19"/>
        <v>0</v>
      </c>
      <c r="C89" s="30">
        <f t="shared" si="19"/>
        <v>0</v>
      </c>
      <c r="D89" s="31">
        <f t="shared" si="29"/>
        <v>8</v>
      </c>
      <c r="E89" s="45"/>
      <c r="F89" s="46"/>
      <c r="G89" s="46"/>
      <c r="H89" s="46"/>
      <c r="I89" s="46"/>
      <c r="J89" s="46"/>
      <c r="K89" s="33">
        <f t="shared" si="20"/>
        <v>0</v>
      </c>
      <c r="L89" s="33">
        <f t="shared" si="21"/>
        <v>-2</v>
      </c>
      <c r="M89" s="33">
        <f t="shared" si="22"/>
        <v>0</v>
      </c>
      <c r="N89" s="34">
        <f t="shared" si="23"/>
        <v>0</v>
      </c>
    </row>
    <row r="90" spans="1:14" ht="12.75" hidden="1">
      <c r="A90" s="30">
        <f t="shared" si="19"/>
        <v>0</v>
      </c>
      <c r="B90" s="30">
        <f t="shared" si="19"/>
        <v>0</v>
      </c>
      <c r="C90" s="30">
        <f t="shared" si="19"/>
        <v>0</v>
      </c>
      <c r="D90" s="31">
        <f t="shared" si="29"/>
        <v>8</v>
      </c>
      <c r="E90" s="45"/>
      <c r="F90" s="46"/>
      <c r="G90" s="46"/>
      <c r="H90" s="46"/>
      <c r="I90" s="46"/>
      <c r="J90" s="46"/>
      <c r="K90" s="33">
        <f t="shared" si="20"/>
        <v>0</v>
      </c>
      <c r="L90" s="33">
        <f t="shared" si="21"/>
        <v>-2</v>
      </c>
      <c r="M90" s="33">
        <f t="shared" si="22"/>
        <v>0</v>
      </c>
      <c r="N90" s="34">
        <f t="shared" si="23"/>
        <v>0</v>
      </c>
    </row>
    <row r="91" spans="1:14" ht="12.75" hidden="1">
      <c r="A91" s="30">
        <f t="shared" si="19"/>
        <v>0</v>
      </c>
      <c r="B91" s="30">
        <f t="shared" si="19"/>
        <v>0</v>
      </c>
      <c r="C91" s="30">
        <f t="shared" si="19"/>
        <v>0</v>
      </c>
      <c r="D91" s="31">
        <f t="shared" si="29"/>
        <v>8</v>
      </c>
      <c r="E91" s="45"/>
      <c r="F91" s="46"/>
      <c r="G91" s="46"/>
      <c r="H91" s="46"/>
      <c r="I91" s="46"/>
      <c r="J91" s="46"/>
      <c r="K91" s="33">
        <f t="shared" si="20"/>
        <v>0</v>
      </c>
      <c r="L91" s="33">
        <f t="shared" si="21"/>
        <v>-2</v>
      </c>
      <c r="M91" s="33">
        <f t="shared" si="22"/>
        <v>0</v>
      </c>
      <c r="N91" s="34">
        <f t="shared" si="23"/>
        <v>0</v>
      </c>
    </row>
    <row r="92" spans="1:14" ht="12.75" hidden="1">
      <c r="A92" s="30">
        <f t="shared" si="19"/>
        <v>0</v>
      </c>
      <c r="B92" s="30">
        <f t="shared" si="19"/>
        <v>0</v>
      </c>
      <c r="C92" s="30">
        <f t="shared" si="19"/>
        <v>0</v>
      </c>
      <c r="D92" s="31">
        <f t="shared" si="29"/>
        <v>8</v>
      </c>
      <c r="E92" s="45"/>
      <c r="F92" s="46"/>
      <c r="G92" s="46"/>
      <c r="H92" s="46"/>
      <c r="I92" s="46"/>
      <c r="J92" s="46"/>
      <c r="K92" s="33">
        <f t="shared" si="20"/>
        <v>0</v>
      </c>
      <c r="L92" s="33">
        <f t="shared" si="21"/>
        <v>-2</v>
      </c>
      <c r="M92" s="33">
        <f t="shared" si="22"/>
        <v>0</v>
      </c>
      <c r="N92" s="34">
        <f t="shared" si="23"/>
        <v>0</v>
      </c>
    </row>
    <row r="93" spans="1:14" ht="12.75" hidden="1">
      <c r="A93" s="30">
        <f t="shared" si="19"/>
        <v>0</v>
      </c>
      <c r="B93" s="30">
        <f t="shared" si="19"/>
        <v>0</v>
      </c>
      <c r="C93" s="30">
        <f t="shared" si="19"/>
        <v>0</v>
      </c>
      <c r="D93" s="31">
        <f t="shared" si="29"/>
        <v>8</v>
      </c>
      <c r="E93" s="45"/>
      <c r="F93" s="46"/>
      <c r="G93" s="46"/>
      <c r="H93" s="46"/>
      <c r="I93" s="46"/>
      <c r="J93" s="46"/>
      <c r="K93" s="33">
        <f t="shared" si="20"/>
        <v>0</v>
      </c>
      <c r="L93" s="33">
        <f t="shared" si="21"/>
        <v>-2</v>
      </c>
      <c r="M93" s="33">
        <f t="shared" si="22"/>
        <v>0</v>
      </c>
      <c r="N93" s="34">
        <f t="shared" si="23"/>
        <v>0</v>
      </c>
    </row>
    <row r="94" spans="1:14" ht="12.75" hidden="1">
      <c r="A94" s="30">
        <f t="shared" si="19"/>
        <v>0</v>
      </c>
      <c r="B94" s="30">
        <f t="shared" si="19"/>
        <v>0</v>
      </c>
      <c r="C94" s="30">
        <f t="shared" si="19"/>
        <v>0</v>
      </c>
      <c r="D94" s="31">
        <f t="shared" si="29"/>
        <v>8</v>
      </c>
      <c r="E94" s="45"/>
      <c r="F94" s="46"/>
      <c r="G94" s="46"/>
      <c r="H94" s="46"/>
      <c r="I94" s="46"/>
      <c r="J94" s="46"/>
      <c r="K94" s="33">
        <f t="shared" si="20"/>
        <v>0</v>
      </c>
      <c r="L94" s="33">
        <f t="shared" si="21"/>
        <v>-2</v>
      </c>
      <c r="M94" s="33">
        <f t="shared" si="22"/>
        <v>0</v>
      </c>
      <c r="N94" s="34">
        <f t="shared" si="23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13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zoomScale="120" zoomScaleNormal="120" zoomScalePageLayoutView="0" workbookViewId="0" topLeftCell="A22">
      <selection activeCell="P50" sqref="P50"/>
    </sheetView>
  </sheetViews>
  <sheetFormatPr defaultColWidth="9.140625" defaultRowHeight="12.75"/>
  <cols>
    <col min="1" max="1" width="4.421875" style="0" bestFit="1" customWidth="1"/>
    <col min="2" max="2" width="19.57421875" style="0" customWidth="1"/>
    <col min="3" max="3" width="14.421875" style="0" customWidth="1"/>
    <col min="4" max="4" width="7.7109375" style="0" bestFit="1" customWidth="1"/>
    <col min="5" max="5" width="3.57421875" style="0" bestFit="1" customWidth="1"/>
    <col min="6" max="10" width="7.28125" style="0" bestFit="1" customWidth="1"/>
    <col min="11" max="11" width="6.7109375" style="0" bestFit="1" customWidth="1"/>
    <col min="12" max="12" width="2.57421875" style="0" hidden="1" customWidth="1"/>
    <col min="13" max="13" width="5.8515625" style="0" bestFit="1" customWidth="1"/>
    <col min="14" max="14" width="5.8515625" style="0" hidden="1" customWidth="1"/>
  </cols>
  <sheetData>
    <row r="1" spans="1:13" ht="12.75">
      <c r="A1" s="99" t="s">
        <v>178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25.5">
      <c r="A2" s="1" t="s">
        <v>0</v>
      </c>
      <c r="B2" s="2" t="s">
        <v>103</v>
      </c>
      <c r="C2" s="1" t="s">
        <v>1</v>
      </c>
      <c r="D2" s="81" t="s">
        <v>2</v>
      </c>
      <c r="E2" s="82" t="s">
        <v>3</v>
      </c>
      <c r="F2" s="83" t="s">
        <v>4</v>
      </c>
      <c r="G2" s="83" t="s">
        <v>5</v>
      </c>
      <c r="H2" s="83" t="s">
        <v>6</v>
      </c>
      <c r="I2" s="83" t="s">
        <v>7</v>
      </c>
      <c r="J2" s="83" t="s">
        <v>8</v>
      </c>
      <c r="K2" s="98" t="s">
        <v>9</v>
      </c>
      <c r="L2" s="98"/>
      <c r="M2" s="81" t="s">
        <v>10</v>
      </c>
    </row>
    <row r="3" spans="1:13" ht="12.75">
      <c r="A3" s="21">
        <v>595</v>
      </c>
      <c r="B3" s="22" t="s">
        <v>100</v>
      </c>
      <c r="C3" s="22" t="s">
        <v>101</v>
      </c>
      <c r="D3" s="9">
        <f aca="true" t="shared" si="0" ref="D3:D8">RANK(M3,M$3:M$11,0)</f>
        <v>3</v>
      </c>
      <c r="E3" s="45">
        <v>3.9</v>
      </c>
      <c r="F3" s="46">
        <v>8</v>
      </c>
      <c r="G3" s="46">
        <v>8.3</v>
      </c>
      <c r="H3" s="46">
        <v>8</v>
      </c>
      <c r="I3" s="46">
        <v>8.2</v>
      </c>
      <c r="J3" s="46">
        <v>8.4</v>
      </c>
      <c r="K3" s="10">
        <f aca="true" t="shared" si="1" ref="K3:K10">SUM(F3:J3)-(MAX(F3:J3)+MIN(F3:J3))</f>
        <v>24.5</v>
      </c>
      <c r="L3" s="11">
        <f aca="true" t="shared" si="2" ref="L3:L10">COUNT(F3:J3)-2</f>
        <v>3</v>
      </c>
      <c r="M3" s="12">
        <f aca="true" t="shared" si="3" ref="M3:M10">SUM(K3*3)/L3+E3</f>
        <v>28.4</v>
      </c>
    </row>
    <row r="4" spans="1:13" ht="12.75">
      <c r="A4" s="23">
        <v>596</v>
      </c>
      <c r="B4" s="24" t="s">
        <v>150</v>
      </c>
      <c r="C4" s="24" t="s">
        <v>141</v>
      </c>
      <c r="D4" s="9">
        <f t="shared" si="0"/>
        <v>6</v>
      </c>
      <c r="E4" s="45">
        <v>2.4</v>
      </c>
      <c r="F4" s="46">
        <v>7.8</v>
      </c>
      <c r="G4" s="46">
        <v>8.1</v>
      </c>
      <c r="H4" s="46">
        <v>8.1</v>
      </c>
      <c r="I4" s="46">
        <v>8.2</v>
      </c>
      <c r="J4" s="46">
        <v>8.2</v>
      </c>
      <c r="K4" s="10">
        <f t="shared" si="1"/>
        <v>24.400000000000006</v>
      </c>
      <c r="L4" s="11">
        <f t="shared" si="2"/>
        <v>3</v>
      </c>
      <c r="M4" s="12">
        <f t="shared" si="3"/>
        <v>26.800000000000004</v>
      </c>
    </row>
    <row r="5" spans="1:13" ht="12.75" customHeight="1">
      <c r="A5" s="23">
        <v>597</v>
      </c>
      <c r="B5" s="24" t="s">
        <v>32</v>
      </c>
      <c r="C5" s="24" t="s">
        <v>77</v>
      </c>
      <c r="D5" s="9">
        <f t="shared" si="0"/>
        <v>5</v>
      </c>
      <c r="E5" s="45">
        <v>4.1</v>
      </c>
      <c r="F5" s="46">
        <v>7.8</v>
      </c>
      <c r="G5" s="46">
        <v>7.4</v>
      </c>
      <c r="H5" s="46">
        <v>8</v>
      </c>
      <c r="I5" s="46">
        <v>7.9</v>
      </c>
      <c r="J5" s="46">
        <v>7.4</v>
      </c>
      <c r="K5" s="10">
        <f t="shared" si="1"/>
        <v>23.1</v>
      </c>
      <c r="L5" s="11">
        <f t="shared" si="2"/>
        <v>3</v>
      </c>
      <c r="M5" s="12">
        <f t="shared" si="3"/>
        <v>27.200000000000003</v>
      </c>
    </row>
    <row r="6" spans="1:13" ht="12.75">
      <c r="A6" s="23">
        <v>598</v>
      </c>
      <c r="B6" s="24" t="s">
        <v>53</v>
      </c>
      <c r="C6" s="24" t="s">
        <v>11</v>
      </c>
      <c r="D6" s="9">
        <f t="shared" si="0"/>
        <v>4</v>
      </c>
      <c r="E6" s="45">
        <v>3.9</v>
      </c>
      <c r="F6" s="46">
        <v>8</v>
      </c>
      <c r="G6" s="46">
        <v>8.3</v>
      </c>
      <c r="H6" s="46">
        <v>8.1</v>
      </c>
      <c r="I6" s="46">
        <v>8.1</v>
      </c>
      <c r="J6" s="46">
        <v>8.1</v>
      </c>
      <c r="K6" s="10">
        <f t="shared" si="1"/>
        <v>24.3</v>
      </c>
      <c r="L6" s="11">
        <f t="shared" si="2"/>
        <v>3</v>
      </c>
      <c r="M6" s="12">
        <f t="shared" si="3"/>
        <v>28.2</v>
      </c>
    </row>
    <row r="7" spans="1:13" ht="12.75">
      <c r="A7" s="23">
        <v>599</v>
      </c>
      <c r="B7" s="24" t="s">
        <v>151</v>
      </c>
      <c r="C7" s="24" t="s">
        <v>101</v>
      </c>
      <c r="D7" s="9">
        <f t="shared" si="0"/>
        <v>7</v>
      </c>
      <c r="E7" s="45">
        <v>2.5</v>
      </c>
      <c r="F7" s="46">
        <v>8.1</v>
      </c>
      <c r="G7" s="46">
        <v>8.3</v>
      </c>
      <c r="H7" s="46">
        <v>7.8</v>
      </c>
      <c r="I7" s="46">
        <v>7.9</v>
      </c>
      <c r="J7" s="46">
        <v>8.2</v>
      </c>
      <c r="K7" s="10">
        <f t="shared" si="1"/>
        <v>24.199999999999996</v>
      </c>
      <c r="L7" s="11">
        <f t="shared" si="2"/>
        <v>3</v>
      </c>
      <c r="M7" s="12">
        <f t="shared" si="3"/>
        <v>26.7</v>
      </c>
    </row>
    <row r="8" spans="1:13" ht="12.75">
      <c r="A8" s="23">
        <v>600</v>
      </c>
      <c r="B8" s="24" t="s">
        <v>15</v>
      </c>
      <c r="C8" s="24" t="s">
        <v>16</v>
      </c>
      <c r="D8" s="9">
        <f t="shared" si="0"/>
        <v>2</v>
      </c>
      <c r="E8" s="45">
        <v>4.5</v>
      </c>
      <c r="F8" s="46">
        <v>8.6</v>
      </c>
      <c r="G8" s="46">
        <v>8.7</v>
      </c>
      <c r="H8" s="46">
        <v>8.7</v>
      </c>
      <c r="I8" s="46">
        <v>9</v>
      </c>
      <c r="J8" s="46">
        <v>9.1</v>
      </c>
      <c r="K8" s="10">
        <f t="shared" si="1"/>
        <v>26.400000000000002</v>
      </c>
      <c r="L8" s="11">
        <f t="shared" si="2"/>
        <v>3</v>
      </c>
      <c r="M8" s="12">
        <f t="shared" si="3"/>
        <v>30.900000000000002</v>
      </c>
    </row>
    <row r="9" spans="1:13" ht="12.75">
      <c r="A9" s="23"/>
      <c r="B9" s="24"/>
      <c r="C9" s="24"/>
      <c r="D9" s="9"/>
      <c r="E9" s="45"/>
      <c r="F9" s="46"/>
      <c r="G9" s="46"/>
      <c r="H9" s="46"/>
      <c r="I9" s="46"/>
      <c r="J9" s="46"/>
      <c r="K9" s="10">
        <f t="shared" si="1"/>
        <v>0</v>
      </c>
      <c r="L9" s="11">
        <f t="shared" si="2"/>
        <v>-2</v>
      </c>
      <c r="M9" s="12">
        <f t="shared" si="3"/>
        <v>0</v>
      </c>
    </row>
    <row r="10" spans="1:13" ht="12.75">
      <c r="A10" s="23">
        <v>602</v>
      </c>
      <c r="B10" s="24" t="s">
        <v>102</v>
      </c>
      <c r="C10" s="24" t="s">
        <v>11</v>
      </c>
      <c r="D10" s="9">
        <f>RANK(M10,M$3:M$11,0)</f>
        <v>1</v>
      </c>
      <c r="E10" s="45">
        <v>5.1</v>
      </c>
      <c r="F10" s="46">
        <v>8.5</v>
      </c>
      <c r="G10" s="46">
        <v>8.8</v>
      </c>
      <c r="H10" s="46">
        <v>8.5</v>
      </c>
      <c r="I10" s="46">
        <v>8.7</v>
      </c>
      <c r="J10" s="46">
        <v>8.7</v>
      </c>
      <c r="K10" s="10">
        <f t="shared" si="1"/>
        <v>25.900000000000002</v>
      </c>
      <c r="L10" s="11">
        <f t="shared" si="2"/>
        <v>3</v>
      </c>
      <c r="M10" s="12">
        <f t="shared" si="3"/>
        <v>31</v>
      </c>
    </row>
    <row r="11" spans="1:13" ht="12.75">
      <c r="A11" s="23"/>
      <c r="B11" s="24"/>
      <c r="C11" s="24"/>
      <c r="D11" s="9"/>
      <c r="E11" s="45"/>
      <c r="F11" s="46"/>
      <c r="G11" s="46"/>
      <c r="H11" s="46"/>
      <c r="I11" s="46"/>
      <c r="J11" s="46"/>
      <c r="K11" s="10"/>
      <c r="L11" s="11"/>
      <c r="M11" s="12"/>
    </row>
    <row r="12" spans="1:13" ht="12.75">
      <c r="A12" s="71"/>
      <c r="B12" s="75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4" ht="25.5">
      <c r="A13" s="1" t="s">
        <v>0</v>
      </c>
      <c r="B13" s="2" t="str">
        <f>B2</f>
        <v>15-16 
Women's Tumbling</v>
      </c>
      <c r="C13" s="1" t="s">
        <v>1</v>
      </c>
      <c r="D13" s="3" t="s">
        <v>2</v>
      </c>
      <c r="E13" s="4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6" t="s">
        <v>9</v>
      </c>
      <c r="L13" s="6"/>
      <c r="M13" s="3" t="s">
        <v>10</v>
      </c>
      <c r="N13" s="14" t="s">
        <v>9</v>
      </c>
    </row>
    <row r="14" spans="1:14" ht="12.75">
      <c r="A14" s="7">
        <f aca="true" t="shared" si="4" ref="A14:C21">+A3</f>
        <v>595</v>
      </c>
      <c r="B14" s="7" t="str">
        <f t="shared" si="4"/>
        <v>Jessica Gaythorpe</v>
      </c>
      <c r="C14" s="7" t="str">
        <f t="shared" si="4"/>
        <v>City of Leeds</v>
      </c>
      <c r="D14" s="9">
        <f aca="true" t="shared" si="5" ref="D14:D21">RANK(N14,N$14:N$21,0)</f>
        <v>6</v>
      </c>
      <c r="E14" s="45">
        <v>1.4</v>
      </c>
      <c r="F14" s="46">
        <v>5.6</v>
      </c>
      <c r="G14" s="46">
        <v>6</v>
      </c>
      <c r="H14" s="46">
        <v>5.7</v>
      </c>
      <c r="I14" s="46">
        <v>5.2</v>
      </c>
      <c r="J14" s="46">
        <v>5.8</v>
      </c>
      <c r="K14" s="10">
        <f aca="true" t="shared" si="6" ref="K14:K21">SUM(F14:J14)-(MAX(F14:J14)+MIN(F14:J14))</f>
        <v>17.1</v>
      </c>
      <c r="L14" s="11">
        <f aca="true" t="shared" si="7" ref="L14:L21">COUNT(F14:J14)-2</f>
        <v>3</v>
      </c>
      <c r="M14" s="12">
        <f aca="true" t="shared" si="8" ref="M14:M21">SUM(K14*3)/L14+E14</f>
        <v>18.5</v>
      </c>
      <c r="N14" s="15">
        <f aca="true" t="shared" si="9" ref="N14:N21">M3+M14</f>
        <v>46.9</v>
      </c>
    </row>
    <row r="15" spans="1:14" ht="12.75">
      <c r="A15" s="7">
        <f t="shared" si="4"/>
        <v>596</v>
      </c>
      <c r="B15" s="7" t="str">
        <f t="shared" si="4"/>
        <v>Hollie Conway</v>
      </c>
      <c r="C15" s="7" t="str">
        <f t="shared" si="4"/>
        <v>West Street</v>
      </c>
      <c r="D15" s="9">
        <f t="shared" si="5"/>
        <v>5</v>
      </c>
      <c r="E15" s="45">
        <v>1.7</v>
      </c>
      <c r="F15" s="46">
        <v>8</v>
      </c>
      <c r="G15" s="46">
        <v>7.9</v>
      </c>
      <c r="H15" s="46">
        <v>7.9</v>
      </c>
      <c r="I15" s="46">
        <v>7.9</v>
      </c>
      <c r="J15" s="46">
        <v>7.9</v>
      </c>
      <c r="K15" s="10">
        <f t="shared" si="6"/>
        <v>23.700000000000003</v>
      </c>
      <c r="L15" s="11">
        <f t="shared" si="7"/>
        <v>3</v>
      </c>
      <c r="M15" s="12">
        <f t="shared" si="8"/>
        <v>25.400000000000002</v>
      </c>
      <c r="N15" s="15">
        <f t="shared" si="9"/>
        <v>52.2</v>
      </c>
    </row>
    <row r="16" spans="1:14" ht="12.75">
      <c r="A16" s="7">
        <f t="shared" si="4"/>
        <v>597</v>
      </c>
      <c r="B16" s="7" t="str">
        <f t="shared" si="4"/>
        <v>Mica Parry</v>
      </c>
      <c r="C16" s="7" t="str">
        <f t="shared" si="4"/>
        <v>Wirral</v>
      </c>
      <c r="D16" s="9">
        <f t="shared" si="5"/>
        <v>4</v>
      </c>
      <c r="E16" s="45">
        <v>2.7</v>
      </c>
      <c r="F16" s="46">
        <v>7.6</v>
      </c>
      <c r="G16" s="46">
        <v>7.7</v>
      </c>
      <c r="H16" s="46">
        <v>7.7</v>
      </c>
      <c r="I16" s="46">
        <v>7.6</v>
      </c>
      <c r="J16" s="46">
        <v>7.6</v>
      </c>
      <c r="K16" s="10">
        <f t="shared" si="6"/>
        <v>22.900000000000002</v>
      </c>
      <c r="L16" s="11">
        <f t="shared" si="7"/>
        <v>3</v>
      </c>
      <c r="M16" s="12">
        <f t="shared" si="8"/>
        <v>25.6</v>
      </c>
      <c r="N16" s="15">
        <f t="shared" si="9"/>
        <v>52.800000000000004</v>
      </c>
    </row>
    <row r="17" spans="1:14" ht="12.75">
      <c r="A17" s="7">
        <f t="shared" si="4"/>
        <v>598</v>
      </c>
      <c r="B17" s="7" t="str">
        <f t="shared" si="4"/>
        <v>Aimee Schofield</v>
      </c>
      <c r="C17" s="7" t="str">
        <f t="shared" si="4"/>
        <v>Wakefield</v>
      </c>
      <c r="D17" s="9">
        <f t="shared" si="5"/>
        <v>3</v>
      </c>
      <c r="E17" s="45">
        <v>4.1</v>
      </c>
      <c r="F17" s="46">
        <v>8.2</v>
      </c>
      <c r="G17" s="46">
        <v>8.1</v>
      </c>
      <c r="H17" s="46">
        <v>7.9</v>
      </c>
      <c r="I17" s="46">
        <v>7.8</v>
      </c>
      <c r="J17" s="46">
        <v>8.1</v>
      </c>
      <c r="K17" s="10">
        <f t="shared" si="6"/>
        <v>24.099999999999994</v>
      </c>
      <c r="L17" s="11">
        <f t="shared" si="7"/>
        <v>3</v>
      </c>
      <c r="M17" s="12">
        <f t="shared" si="8"/>
        <v>28.199999999999996</v>
      </c>
      <c r="N17" s="15">
        <f t="shared" si="9"/>
        <v>56.39999999999999</v>
      </c>
    </row>
    <row r="18" spans="1:14" ht="12.75">
      <c r="A18" s="7">
        <f t="shared" si="4"/>
        <v>599</v>
      </c>
      <c r="B18" s="7" t="str">
        <f t="shared" si="4"/>
        <v>Grace Cooper</v>
      </c>
      <c r="C18" s="7" t="str">
        <f t="shared" si="4"/>
        <v>City of Leeds</v>
      </c>
      <c r="D18" s="9">
        <f t="shared" si="5"/>
        <v>7</v>
      </c>
      <c r="E18" s="45">
        <v>1.4</v>
      </c>
      <c r="F18" s="46">
        <v>5.6</v>
      </c>
      <c r="G18" s="46">
        <v>5.6</v>
      </c>
      <c r="H18" s="46">
        <v>5.6</v>
      </c>
      <c r="I18" s="46">
        <v>5.6</v>
      </c>
      <c r="J18" s="46">
        <v>5.9</v>
      </c>
      <c r="K18" s="10">
        <f t="shared" si="6"/>
        <v>16.799999999999997</v>
      </c>
      <c r="L18" s="11">
        <f t="shared" si="7"/>
        <v>3</v>
      </c>
      <c r="M18" s="12">
        <f t="shared" si="8"/>
        <v>18.199999999999996</v>
      </c>
      <c r="N18" s="15">
        <f t="shared" si="9"/>
        <v>44.89999999999999</v>
      </c>
    </row>
    <row r="19" spans="1:14" ht="12.75">
      <c r="A19" s="7">
        <f t="shared" si="4"/>
        <v>600</v>
      </c>
      <c r="B19" s="7" t="str">
        <f t="shared" si="4"/>
        <v>Sharnah Evans</v>
      </c>
      <c r="C19" s="7" t="str">
        <f t="shared" si="4"/>
        <v>Deeside</v>
      </c>
      <c r="D19" s="9">
        <f t="shared" si="5"/>
        <v>2</v>
      </c>
      <c r="E19" s="45">
        <v>4.7</v>
      </c>
      <c r="F19" s="46">
        <v>8.7</v>
      </c>
      <c r="G19" s="46">
        <v>8.4</v>
      </c>
      <c r="H19" s="46">
        <v>8.6</v>
      </c>
      <c r="I19" s="46">
        <v>8.6</v>
      </c>
      <c r="J19" s="46">
        <v>8.6</v>
      </c>
      <c r="K19" s="10">
        <f t="shared" si="6"/>
        <v>25.800000000000004</v>
      </c>
      <c r="L19" s="11">
        <f t="shared" si="7"/>
        <v>3</v>
      </c>
      <c r="M19" s="12">
        <f t="shared" si="8"/>
        <v>30.5</v>
      </c>
      <c r="N19" s="15">
        <f t="shared" si="9"/>
        <v>61.400000000000006</v>
      </c>
    </row>
    <row r="20" spans="1:14" ht="12.75">
      <c r="A20" s="7">
        <f t="shared" si="4"/>
        <v>0</v>
      </c>
      <c r="B20" s="7">
        <f t="shared" si="4"/>
        <v>0</v>
      </c>
      <c r="C20" s="7">
        <f t="shared" si="4"/>
        <v>0</v>
      </c>
      <c r="D20" s="9">
        <f t="shared" si="5"/>
        <v>8</v>
      </c>
      <c r="E20" s="45"/>
      <c r="F20" s="46"/>
      <c r="G20" s="46"/>
      <c r="H20" s="46"/>
      <c r="I20" s="46"/>
      <c r="J20" s="46"/>
      <c r="K20" s="10">
        <f t="shared" si="6"/>
        <v>0</v>
      </c>
      <c r="L20" s="11">
        <f t="shared" si="7"/>
        <v>-2</v>
      </c>
      <c r="M20" s="12">
        <f t="shared" si="8"/>
        <v>0</v>
      </c>
      <c r="N20" s="15">
        <f t="shared" si="9"/>
        <v>0</v>
      </c>
    </row>
    <row r="21" spans="1:14" ht="12.75">
      <c r="A21" s="7">
        <f t="shared" si="4"/>
        <v>602</v>
      </c>
      <c r="B21" s="7" t="str">
        <f t="shared" si="4"/>
        <v>Samantha Rockett</v>
      </c>
      <c r="C21" s="7" t="str">
        <f t="shared" si="4"/>
        <v>Wakefield</v>
      </c>
      <c r="D21" s="9">
        <f t="shared" si="5"/>
        <v>1</v>
      </c>
      <c r="E21" s="45">
        <v>5.9</v>
      </c>
      <c r="F21" s="46">
        <v>8.7</v>
      </c>
      <c r="G21" s="46">
        <v>8.5</v>
      </c>
      <c r="H21" s="46">
        <v>8.6</v>
      </c>
      <c r="I21" s="46">
        <v>8.6</v>
      </c>
      <c r="J21" s="46">
        <v>8.6</v>
      </c>
      <c r="K21" s="10">
        <f t="shared" si="6"/>
        <v>25.8</v>
      </c>
      <c r="L21" s="11">
        <f t="shared" si="7"/>
        <v>3</v>
      </c>
      <c r="M21" s="12">
        <f t="shared" si="8"/>
        <v>31.700000000000003</v>
      </c>
      <c r="N21" s="15">
        <f t="shared" si="9"/>
        <v>62.7</v>
      </c>
    </row>
    <row r="22" spans="1:14" ht="12.75">
      <c r="A22" s="86"/>
      <c r="B22" s="86"/>
      <c r="C22" s="86"/>
      <c r="D22" s="87"/>
      <c r="E22" s="88"/>
      <c r="F22" s="89"/>
      <c r="G22" s="89"/>
      <c r="H22" s="89"/>
      <c r="I22" s="89"/>
      <c r="J22" s="89"/>
      <c r="K22" s="90"/>
      <c r="L22" s="91"/>
      <c r="M22" s="92"/>
      <c r="N22" s="44"/>
    </row>
    <row r="23" spans="1:13" ht="12.75">
      <c r="A23" s="108" t="s">
        <v>182</v>
      </c>
      <c r="B23" s="109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25.5">
      <c r="A24" s="1" t="s">
        <v>0</v>
      </c>
      <c r="B24" s="2" t="s">
        <v>192</v>
      </c>
      <c r="C24" s="1" t="s">
        <v>1</v>
      </c>
      <c r="D24" s="81" t="s">
        <v>2</v>
      </c>
      <c r="E24" s="82" t="s">
        <v>3</v>
      </c>
      <c r="F24" s="83" t="s">
        <v>4</v>
      </c>
      <c r="G24" s="83" t="s">
        <v>5</v>
      </c>
      <c r="H24" s="83" t="s">
        <v>6</v>
      </c>
      <c r="I24" s="83" t="s">
        <v>7</v>
      </c>
      <c r="J24" s="83" t="s">
        <v>8</v>
      </c>
      <c r="K24" s="98" t="s">
        <v>9</v>
      </c>
      <c r="L24" s="98"/>
      <c r="M24" s="81" t="s">
        <v>10</v>
      </c>
    </row>
    <row r="25" spans="1:13" ht="12.75">
      <c r="A25" s="67">
        <f aca="true" t="shared" si="10" ref="A25:C32">+A14</f>
        <v>595</v>
      </c>
      <c r="B25" s="8" t="str">
        <f t="shared" si="10"/>
        <v>Jessica Gaythorpe</v>
      </c>
      <c r="C25" s="8" t="str">
        <f t="shared" si="10"/>
        <v>City of Leeds</v>
      </c>
      <c r="D25" s="17">
        <f aca="true" t="shared" si="11" ref="D25:D45">RANK(M25,M$25:M$45,0)</f>
        <v>6</v>
      </c>
      <c r="E25" s="45">
        <v>1.9</v>
      </c>
      <c r="F25" s="46">
        <v>7.5</v>
      </c>
      <c r="G25" s="46">
        <v>7.6</v>
      </c>
      <c r="H25" s="46">
        <v>7.6</v>
      </c>
      <c r="I25" s="46">
        <v>7.7</v>
      </c>
      <c r="J25" s="46">
        <v>7.7</v>
      </c>
      <c r="K25" s="61">
        <f>SUM(F25:J25)-(MAX(F25:J25)+MIN(F25:J25))</f>
        <v>22.900000000000002</v>
      </c>
      <c r="L25" s="19">
        <f>COUNT(F25:J25)-2</f>
        <v>3</v>
      </c>
      <c r="M25" s="20">
        <f>SUM(K25*3)/L25+E25</f>
        <v>24.8</v>
      </c>
    </row>
    <row r="26" spans="1:13" ht="12.75">
      <c r="A26" s="67">
        <f t="shared" si="10"/>
        <v>596</v>
      </c>
      <c r="B26" s="8" t="str">
        <f t="shared" si="10"/>
        <v>Hollie Conway</v>
      </c>
      <c r="C26" s="8" t="str">
        <f t="shared" si="10"/>
        <v>West Street</v>
      </c>
      <c r="D26" s="17">
        <f t="shared" si="11"/>
        <v>3</v>
      </c>
      <c r="E26" s="45">
        <v>2.4</v>
      </c>
      <c r="F26" s="46">
        <v>8.2</v>
      </c>
      <c r="G26" s="46">
        <v>8.2</v>
      </c>
      <c r="H26" s="46">
        <v>8</v>
      </c>
      <c r="I26" s="46">
        <v>8.2</v>
      </c>
      <c r="J26" s="46">
        <v>8.1</v>
      </c>
      <c r="K26" s="61">
        <f aca="true" t="shared" si="12" ref="K26:K45">SUM(F26:J26)-(MAX(F26:J26)+MIN(F26:J26))</f>
        <v>24.499999999999996</v>
      </c>
      <c r="L26" s="19">
        <f aca="true" t="shared" si="13" ref="L26:L45">COUNT(F26:J26)-2</f>
        <v>3</v>
      </c>
      <c r="M26" s="20">
        <f aca="true" t="shared" si="14" ref="M26:M45">SUM(K26*3)/L26+E26</f>
        <v>26.899999999999995</v>
      </c>
    </row>
    <row r="27" spans="1:13" ht="12.75">
      <c r="A27" s="67">
        <f t="shared" si="10"/>
        <v>597</v>
      </c>
      <c r="B27" s="8" t="str">
        <f t="shared" si="10"/>
        <v>Mica Parry</v>
      </c>
      <c r="C27" s="8" t="str">
        <f t="shared" si="10"/>
        <v>Wirral</v>
      </c>
      <c r="D27" s="17">
        <f t="shared" si="11"/>
        <v>4</v>
      </c>
      <c r="E27" s="45">
        <v>3.5</v>
      </c>
      <c r="F27" s="46">
        <v>7.5</v>
      </c>
      <c r="G27" s="46">
        <v>7.3</v>
      </c>
      <c r="H27" s="46">
        <v>7.5</v>
      </c>
      <c r="I27" s="46">
        <v>7.5</v>
      </c>
      <c r="J27" s="46">
        <v>7.5</v>
      </c>
      <c r="K27" s="61">
        <f t="shared" si="12"/>
        <v>22.499999999999996</v>
      </c>
      <c r="L27" s="19">
        <f t="shared" si="13"/>
        <v>3</v>
      </c>
      <c r="M27" s="20">
        <f t="shared" si="14"/>
        <v>25.999999999999996</v>
      </c>
    </row>
    <row r="28" spans="1:13" ht="12.75">
      <c r="A28" s="67">
        <f t="shared" si="10"/>
        <v>598</v>
      </c>
      <c r="B28" s="8" t="str">
        <f t="shared" si="10"/>
        <v>Aimee Schofield</v>
      </c>
      <c r="C28" s="8" t="str">
        <f t="shared" si="10"/>
        <v>Wakefield</v>
      </c>
      <c r="D28" s="17">
        <f t="shared" si="11"/>
        <v>7</v>
      </c>
      <c r="E28" s="45">
        <v>1.9</v>
      </c>
      <c r="F28" s="46">
        <v>7.3</v>
      </c>
      <c r="G28" s="46">
        <v>7.6</v>
      </c>
      <c r="H28" s="46">
        <v>7.5</v>
      </c>
      <c r="I28" s="46">
        <v>7.7</v>
      </c>
      <c r="J28" s="46">
        <v>7.5</v>
      </c>
      <c r="K28" s="61">
        <f t="shared" si="12"/>
        <v>22.599999999999994</v>
      </c>
      <c r="L28" s="19">
        <f t="shared" si="13"/>
        <v>3</v>
      </c>
      <c r="M28" s="20">
        <f t="shared" si="14"/>
        <v>24.499999999999993</v>
      </c>
    </row>
    <row r="29" spans="1:13" ht="12.75">
      <c r="A29" s="67">
        <f t="shared" si="10"/>
        <v>599</v>
      </c>
      <c r="B29" s="8" t="str">
        <f t="shared" si="10"/>
        <v>Grace Cooper</v>
      </c>
      <c r="C29" s="8" t="str">
        <f t="shared" si="10"/>
        <v>City of Leeds</v>
      </c>
      <c r="D29" s="17">
        <f t="shared" si="11"/>
        <v>5</v>
      </c>
      <c r="E29" s="45">
        <v>3.9</v>
      </c>
      <c r="F29" s="46">
        <v>7.2</v>
      </c>
      <c r="G29" s="46">
        <v>7.3</v>
      </c>
      <c r="H29" s="46">
        <v>7.4</v>
      </c>
      <c r="I29" s="46">
        <v>7.1</v>
      </c>
      <c r="J29" s="46">
        <v>7.2</v>
      </c>
      <c r="K29" s="61">
        <f t="shared" si="12"/>
        <v>21.700000000000003</v>
      </c>
      <c r="L29" s="19">
        <f t="shared" si="13"/>
        <v>3</v>
      </c>
      <c r="M29" s="20">
        <f t="shared" si="14"/>
        <v>25.6</v>
      </c>
    </row>
    <row r="30" spans="1:13" ht="12.75">
      <c r="A30" s="67">
        <f t="shared" si="10"/>
        <v>600</v>
      </c>
      <c r="B30" s="8" t="str">
        <f t="shared" si="10"/>
        <v>Sharnah Evans</v>
      </c>
      <c r="C30" s="8" t="str">
        <f t="shared" si="10"/>
        <v>Deeside</v>
      </c>
      <c r="D30" s="17">
        <f t="shared" si="11"/>
        <v>1</v>
      </c>
      <c r="E30" s="45">
        <v>4.7</v>
      </c>
      <c r="F30" s="46">
        <v>8.9</v>
      </c>
      <c r="G30" s="46">
        <v>8.8</v>
      </c>
      <c r="H30" s="46">
        <v>8.9</v>
      </c>
      <c r="I30" s="46">
        <v>8.9</v>
      </c>
      <c r="J30" s="46">
        <v>9.1</v>
      </c>
      <c r="K30" s="61">
        <f t="shared" si="12"/>
        <v>26.700000000000003</v>
      </c>
      <c r="L30" s="19">
        <f t="shared" si="13"/>
        <v>3</v>
      </c>
      <c r="M30" s="20">
        <f t="shared" si="14"/>
        <v>31.400000000000002</v>
      </c>
    </row>
    <row r="31" spans="1:13" ht="12.75" hidden="1">
      <c r="A31" s="67">
        <f t="shared" si="10"/>
        <v>0</v>
      </c>
      <c r="B31" s="8">
        <f t="shared" si="10"/>
        <v>0</v>
      </c>
      <c r="C31" s="8">
        <f t="shared" si="10"/>
        <v>0</v>
      </c>
      <c r="D31" s="17">
        <f t="shared" si="11"/>
        <v>8</v>
      </c>
      <c r="E31" s="45"/>
      <c r="F31" s="46"/>
      <c r="G31" s="46"/>
      <c r="H31" s="46"/>
      <c r="I31" s="46"/>
      <c r="J31" s="46"/>
      <c r="K31" s="61">
        <f t="shared" si="12"/>
        <v>0</v>
      </c>
      <c r="L31" s="19">
        <f t="shared" si="13"/>
        <v>-2</v>
      </c>
      <c r="M31" s="20">
        <f t="shared" si="14"/>
        <v>0</v>
      </c>
    </row>
    <row r="32" spans="1:13" ht="12.75">
      <c r="A32" s="67">
        <f t="shared" si="10"/>
        <v>602</v>
      </c>
      <c r="B32" s="8" t="str">
        <f t="shared" si="10"/>
        <v>Samantha Rockett</v>
      </c>
      <c r="C32" s="8" t="str">
        <f t="shared" si="10"/>
        <v>Wakefield</v>
      </c>
      <c r="D32" s="17">
        <f t="shared" si="11"/>
        <v>2</v>
      </c>
      <c r="E32" s="45">
        <v>5.1</v>
      </c>
      <c r="F32" s="46">
        <v>8.6</v>
      </c>
      <c r="G32" s="46">
        <v>8.6</v>
      </c>
      <c r="H32" s="46">
        <v>8.7</v>
      </c>
      <c r="I32" s="46">
        <v>8.6</v>
      </c>
      <c r="J32" s="46">
        <v>8.7</v>
      </c>
      <c r="K32" s="61">
        <f t="shared" si="12"/>
        <v>25.900000000000006</v>
      </c>
      <c r="L32" s="19">
        <f t="shared" si="13"/>
        <v>3</v>
      </c>
      <c r="M32" s="20">
        <f t="shared" si="14"/>
        <v>31.000000000000007</v>
      </c>
    </row>
    <row r="33" spans="1:13" ht="12.75" hidden="1">
      <c r="A33" s="7" t="e">
        <f>+#REF!</f>
        <v>#REF!</v>
      </c>
      <c r="B33" s="7" t="e">
        <f>+#REF!</f>
        <v>#REF!</v>
      </c>
      <c r="C33" s="7" t="e">
        <f>+#REF!</f>
        <v>#REF!</v>
      </c>
      <c r="D33" s="17">
        <f t="shared" si="11"/>
        <v>8</v>
      </c>
      <c r="E33" s="45"/>
      <c r="F33" s="46"/>
      <c r="G33" s="46"/>
      <c r="H33" s="46"/>
      <c r="I33" s="46"/>
      <c r="J33" s="46"/>
      <c r="K33" s="18">
        <f t="shared" si="12"/>
        <v>0</v>
      </c>
      <c r="L33" s="19">
        <f t="shared" si="13"/>
        <v>-2</v>
      </c>
      <c r="M33" s="20">
        <f t="shared" si="14"/>
        <v>0</v>
      </c>
    </row>
    <row r="34" spans="1:13" ht="12.75" hidden="1">
      <c r="A34" s="7" t="e">
        <f>+#REF!</f>
        <v>#REF!</v>
      </c>
      <c r="B34" s="7" t="e">
        <f>+#REF!</f>
        <v>#REF!</v>
      </c>
      <c r="C34" s="7" t="e">
        <f>+#REF!</f>
        <v>#REF!</v>
      </c>
      <c r="D34" s="17">
        <f t="shared" si="11"/>
        <v>8</v>
      </c>
      <c r="E34" s="45"/>
      <c r="F34" s="46"/>
      <c r="G34" s="46"/>
      <c r="H34" s="46"/>
      <c r="I34" s="46"/>
      <c r="J34" s="46"/>
      <c r="K34" s="18">
        <f t="shared" si="12"/>
        <v>0</v>
      </c>
      <c r="L34" s="19">
        <f t="shared" si="13"/>
        <v>-2</v>
      </c>
      <c r="M34" s="20">
        <f t="shared" si="14"/>
        <v>0</v>
      </c>
    </row>
    <row r="35" spans="1:13" ht="12.75" hidden="1">
      <c r="A35" s="7" t="e">
        <f>+#REF!</f>
        <v>#REF!</v>
      </c>
      <c r="B35" s="7" t="e">
        <f>+#REF!</f>
        <v>#REF!</v>
      </c>
      <c r="C35" s="7" t="e">
        <f>+#REF!</f>
        <v>#REF!</v>
      </c>
      <c r="D35" s="17">
        <f t="shared" si="11"/>
        <v>8</v>
      </c>
      <c r="E35" s="45"/>
      <c r="F35" s="46"/>
      <c r="G35" s="46"/>
      <c r="H35" s="46"/>
      <c r="I35" s="46"/>
      <c r="J35" s="46"/>
      <c r="K35" s="18">
        <f t="shared" si="12"/>
        <v>0</v>
      </c>
      <c r="L35" s="19">
        <f t="shared" si="13"/>
        <v>-2</v>
      </c>
      <c r="M35" s="20">
        <f t="shared" si="14"/>
        <v>0</v>
      </c>
    </row>
    <row r="36" spans="1:13" ht="12.75" hidden="1">
      <c r="A36" s="7" t="e">
        <f>+#REF!</f>
        <v>#REF!</v>
      </c>
      <c r="B36" s="7" t="e">
        <f>+#REF!</f>
        <v>#REF!</v>
      </c>
      <c r="C36" s="7" t="e">
        <f>+#REF!</f>
        <v>#REF!</v>
      </c>
      <c r="D36" s="17">
        <f t="shared" si="11"/>
        <v>8</v>
      </c>
      <c r="E36" s="45"/>
      <c r="F36" s="46"/>
      <c r="G36" s="46"/>
      <c r="H36" s="46"/>
      <c r="I36" s="46"/>
      <c r="J36" s="46"/>
      <c r="K36" s="18">
        <f t="shared" si="12"/>
        <v>0</v>
      </c>
      <c r="L36" s="19">
        <f t="shared" si="13"/>
        <v>-2</v>
      </c>
      <c r="M36" s="20">
        <f t="shared" si="14"/>
        <v>0</v>
      </c>
    </row>
    <row r="37" spans="1:13" ht="12.75" hidden="1">
      <c r="A37" s="7" t="e">
        <f>+#REF!</f>
        <v>#REF!</v>
      </c>
      <c r="B37" s="7" t="e">
        <f>+#REF!</f>
        <v>#REF!</v>
      </c>
      <c r="C37" s="7" t="e">
        <f>+#REF!</f>
        <v>#REF!</v>
      </c>
      <c r="D37" s="17">
        <f t="shared" si="11"/>
        <v>8</v>
      </c>
      <c r="E37" s="45"/>
      <c r="F37" s="46"/>
      <c r="G37" s="46"/>
      <c r="H37" s="46"/>
      <c r="I37" s="46"/>
      <c r="J37" s="46"/>
      <c r="K37" s="18">
        <f t="shared" si="12"/>
        <v>0</v>
      </c>
      <c r="L37" s="19">
        <f t="shared" si="13"/>
        <v>-2</v>
      </c>
      <c r="M37" s="20">
        <f t="shared" si="14"/>
        <v>0</v>
      </c>
    </row>
    <row r="38" spans="1:13" ht="12.75" hidden="1">
      <c r="A38" s="7" t="e">
        <f>+#REF!</f>
        <v>#REF!</v>
      </c>
      <c r="B38" s="7" t="e">
        <f>+#REF!</f>
        <v>#REF!</v>
      </c>
      <c r="C38" s="7" t="e">
        <f>+#REF!</f>
        <v>#REF!</v>
      </c>
      <c r="D38" s="17">
        <f t="shared" si="11"/>
        <v>8</v>
      </c>
      <c r="E38" s="45"/>
      <c r="F38" s="46"/>
      <c r="G38" s="46"/>
      <c r="H38" s="46"/>
      <c r="I38" s="46"/>
      <c r="J38" s="46"/>
      <c r="K38" s="18">
        <f t="shared" si="12"/>
        <v>0</v>
      </c>
      <c r="L38" s="19">
        <f t="shared" si="13"/>
        <v>-2</v>
      </c>
      <c r="M38" s="20">
        <f t="shared" si="14"/>
        <v>0</v>
      </c>
    </row>
    <row r="39" spans="1:13" ht="12.75" hidden="1">
      <c r="A39" s="7" t="e">
        <f>+#REF!</f>
        <v>#REF!</v>
      </c>
      <c r="B39" s="7" t="e">
        <f>+#REF!</f>
        <v>#REF!</v>
      </c>
      <c r="C39" s="7" t="e">
        <f>+#REF!</f>
        <v>#REF!</v>
      </c>
      <c r="D39" s="17">
        <f t="shared" si="11"/>
        <v>8</v>
      </c>
      <c r="E39" s="45"/>
      <c r="F39" s="46"/>
      <c r="G39" s="46"/>
      <c r="H39" s="46"/>
      <c r="I39" s="46"/>
      <c r="J39" s="46"/>
      <c r="K39" s="18">
        <f t="shared" si="12"/>
        <v>0</v>
      </c>
      <c r="L39" s="19">
        <f t="shared" si="13"/>
        <v>-2</v>
      </c>
      <c r="M39" s="20">
        <f t="shared" si="14"/>
        <v>0</v>
      </c>
    </row>
    <row r="40" spans="1:13" ht="12.75" hidden="1">
      <c r="A40" s="7" t="e">
        <f>+#REF!</f>
        <v>#REF!</v>
      </c>
      <c r="B40" s="7" t="e">
        <f>+#REF!</f>
        <v>#REF!</v>
      </c>
      <c r="C40" s="7" t="e">
        <f>+#REF!</f>
        <v>#REF!</v>
      </c>
      <c r="D40" s="17">
        <f t="shared" si="11"/>
        <v>8</v>
      </c>
      <c r="E40" s="45"/>
      <c r="F40" s="46"/>
      <c r="G40" s="46"/>
      <c r="H40" s="46"/>
      <c r="I40" s="46"/>
      <c r="J40" s="46"/>
      <c r="K40" s="18">
        <f t="shared" si="12"/>
        <v>0</v>
      </c>
      <c r="L40" s="19">
        <f t="shared" si="13"/>
        <v>-2</v>
      </c>
      <c r="M40" s="20">
        <f t="shared" si="14"/>
        <v>0</v>
      </c>
    </row>
    <row r="41" spans="1:13" ht="12.75" hidden="1">
      <c r="A41" s="7" t="e">
        <f>+#REF!</f>
        <v>#REF!</v>
      </c>
      <c r="B41" s="7" t="e">
        <f>+#REF!</f>
        <v>#REF!</v>
      </c>
      <c r="C41" s="7" t="e">
        <f>+#REF!</f>
        <v>#REF!</v>
      </c>
      <c r="D41" s="17">
        <f t="shared" si="11"/>
        <v>8</v>
      </c>
      <c r="E41" s="45"/>
      <c r="F41" s="46"/>
      <c r="G41" s="46"/>
      <c r="H41" s="46"/>
      <c r="I41" s="46"/>
      <c r="J41" s="46"/>
      <c r="K41" s="18">
        <f t="shared" si="12"/>
        <v>0</v>
      </c>
      <c r="L41" s="19">
        <f t="shared" si="13"/>
        <v>-2</v>
      </c>
      <c r="M41" s="20">
        <f t="shared" si="14"/>
        <v>0</v>
      </c>
    </row>
    <row r="42" spans="1:13" ht="12.75" hidden="1">
      <c r="A42" s="7" t="e">
        <f>+#REF!</f>
        <v>#REF!</v>
      </c>
      <c r="B42" s="7" t="e">
        <f>+#REF!</f>
        <v>#REF!</v>
      </c>
      <c r="C42" s="7" t="e">
        <f>+#REF!</f>
        <v>#REF!</v>
      </c>
      <c r="D42" s="17">
        <f t="shared" si="11"/>
        <v>8</v>
      </c>
      <c r="E42" s="45"/>
      <c r="F42" s="46"/>
      <c r="G42" s="46"/>
      <c r="H42" s="46"/>
      <c r="I42" s="46"/>
      <c r="J42" s="46"/>
      <c r="K42" s="18">
        <f t="shared" si="12"/>
        <v>0</v>
      </c>
      <c r="L42" s="19">
        <f t="shared" si="13"/>
        <v>-2</v>
      </c>
      <c r="M42" s="20">
        <f t="shared" si="14"/>
        <v>0</v>
      </c>
    </row>
    <row r="43" spans="1:13" ht="12.75" hidden="1">
      <c r="A43" s="7" t="e">
        <f>+#REF!</f>
        <v>#REF!</v>
      </c>
      <c r="B43" s="7" t="e">
        <f>+#REF!</f>
        <v>#REF!</v>
      </c>
      <c r="C43" s="7" t="e">
        <f>+#REF!</f>
        <v>#REF!</v>
      </c>
      <c r="D43" s="17">
        <f t="shared" si="11"/>
        <v>8</v>
      </c>
      <c r="E43" s="45"/>
      <c r="F43" s="46"/>
      <c r="G43" s="46"/>
      <c r="H43" s="46"/>
      <c r="I43" s="46"/>
      <c r="J43" s="46"/>
      <c r="K43" s="18">
        <f t="shared" si="12"/>
        <v>0</v>
      </c>
      <c r="L43" s="19">
        <f t="shared" si="13"/>
        <v>-2</v>
      </c>
      <c r="M43" s="20">
        <f t="shared" si="14"/>
        <v>0</v>
      </c>
    </row>
    <row r="44" spans="1:13" ht="12.75" hidden="1">
      <c r="A44" s="7" t="e">
        <f>+#REF!</f>
        <v>#REF!</v>
      </c>
      <c r="B44" s="7" t="e">
        <f>+#REF!</f>
        <v>#REF!</v>
      </c>
      <c r="C44" s="7" t="e">
        <f>+#REF!</f>
        <v>#REF!</v>
      </c>
      <c r="D44" s="17">
        <f t="shared" si="11"/>
        <v>8</v>
      </c>
      <c r="E44" s="45"/>
      <c r="F44" s="46"/>
      <c r="G44" s="46"/>
      <c r="H44" s="46"/>
      <c r="I44" s="46"/>
      <c r="J44" s="46"/>
      <c r="K44" s="18">
        <f t="shared" si="12"/>
        <v>0</v>
      </c>
      <c r="L44" s="19">
        <f t="shared" si="13"/>
        <v>-2</v>
      </c>
      <c r="M44" s="20">
        <f t="shared" si="14"/>
        <v>0</v>
      </c>
    </row>
    <row r="45" spans="1:13" ht="12.75" hidden="1">
      <c r="A45" s="7" t="e">
        <f>+#REF!</f>
        <v>#REF!</v>
      </c>
      <c r="B45" s="7" t="e">
        <f>+#REF!</f>
        <v>#REF!</v>
      </c>
      <c r="C45" s="7" t="e">
        <f>+#REF!</f>
        <v>#REF!</v>
      </c>
      <c r="D45" s="17">
        <f t="shared" si="11"/>
        <v>8</v>
      </c>
      <c r="E45" s="45"/>
      <c r="F45" s="46"/>
      <c r="G45" s="46"/>
      <c r="H45" s="46"/>
      <c r="I45" s="46"/>
      <c r="J45" s="46"/>
      <c r="K45" s="18">
        <f t="shared" si="12"/>
        <v>0</v>
      </c>
      <c r="L45" s="19">
        <f t="shared" si="13"/>
        <v>-2</v>
      </c>
      <c r="M45" s="20">
        <f t="shared" si="14"/>
        <v>0</v>
      </c>
    </row>
    <row r="46" spans="1:13" ht="12.75">
      <c r="A46" s="71"/>
      <c r="B46" s="7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8" spans="1:14" s="25" customFormat="1" ht="25.5">
      <c r="A48" s="28" t="s">
        <v>0</v>
      </c>
      <c r="B48" s="35" t="s">
        <v>193</v>
      </c>
      <c r="C48" s="29" t="s">
        <v>1</v>
      </c>
      <c r="D48" s="3" t="s">
        <v>2</v>
      </c>
      <c r="E48" s="32" t="s">
        <v>3</v>
      </c>
      <c r="F48" s="3" t="s">
        <v>4</v>
      </c>
      <c r="G48" s="3" t="s">
        <v>5</v>
      </c>
      <c r="H48" s="3" t="s">
        <v>6</v>
      </c>
      <c r="I48" s="3" t="s">
        <v>7</v>
      </c>
      <c r="J48" s="3" t="s">
        <v>8</v>
      </c>
      <c r="K48" s="3" t="s">
        <v>9</v>
      </c>
      <c r="L48" s="3"/>
      <c r="M48" s="3" t="s">
        <v>10</v>
      </c>
      <c r="N48" s="29" t="s">
        <v>9</v>
      </c>
    </row>
    <row r="49" spans="1:14" ht="12.75">
      <c r="A49" s="67">
        <f aca="true" t="shared" si="15" ref="A49:C69">+A25</f>
        <v>595</v>
      </c>
      <c r="B49" s="30" t="str">
        <f t="shared" si="15"/>
        <v>Jessica Gaythorpe</v>
      </c>
      <c r="C49" s="30" t="str">
        <f t="shared" si="15"/>
        <v>City of Leeds</v>
      </c>
      <c r="D49" s="31">
        <f>RANK(M49,M$49:M$69,0)</f>
        <v>2</v>
      </c>
      <c r="E49" s="45">
        <v>3.9</v>
      </c>
      <c r="F49" s="46">
        <v>8</v>
      </c>
      <c r="G49" s="46">
        <v>8.1</v>
      </c>
      <c r="H49" s="46">
        <v>7.9</v>
      </c>
      <c r="I49" s="46">
        <v>8.1</v>
      </c>
      <c r="J49" s="46">
        <v>8.1</v>
      </c>
      <c r="K49" s="33">
        <f aca="true" t="shared" si="16" ref="K49:K69">SUM(F49:J49)-(MAX(F49:J49)+MIN(F49:J49))</f>
        <v>24.200000000000003</v>
      </c>
      <c r="L49" s="33">
        <f aca="true" t="shared" si="17" ref="L49:L69">COUNT(F49:J49)-2</f>
        <v>3</v>
      </c>
      <c r="M49" s="33">
        <f aca="true" t="shared" si="18" ref="M49:M69">SUM(K49*3)/L49+E49</f>
        <v>28.1</v>
      </c>
      <c r="N49" s="34">
        <f aca="true" t="shared" si="19" ref="N49:N69">M25+M49</f>
        <v>52.900000000000006</v>
      </c>
    </row>
    <row r="50" spans="1:14" ht="12.75">
      <c r="A50" s="67">
        <f t="shared" si="15"/>
        <v>596</v>
      </c>
      <c r="B50" s="30" t="str">
        <f t="shared" si="15"/>
        <v>Hollie Conway</v>
      </c>
      <c r="C50" s="30" t="str">
        <f t="shared" si="15"/>
        <v>West Street</v>
      </c>
      <c r="D50" s="31">
        <f aca="true" t="shared" si="20" ref="D50:D56">RANK(M50,M$49:M$69,0)</f>
        <v>4</v>
      </c>
      <c r="E50" s="45">
        <v>2.3</v>
      </c>
      <c r="F50" s="46">
        <v>8.1</v>
      </c>
      <c r="G50" s="46">
        <v>8.2</v>
      </c>
      <c r="H50" s="46">
        <v>8</v>
      </c>
      <c r="I50" s="46">
        <v>7.9</v>
      </c>
      <c r="J50" s="46">
        <v>8.2</v>
      </c>
      <c r="K50" s="33">
        <f aca="true" t="shared" si="21" ref="K50:K56">SUM(F50:J50)-(MAX(F50:J50)+MIN(F50:J50))</f>
        <v>24.29999999999999</v>
      </c>
      <c r="L50" s="33">
        <f aca="true" t="shared" si="22" ref="L50:L56">COUNT(F50:J50)-2</f>
        <v>3</v>
      </c>
      <c r="M50" s="33">
        <f aca="true" t="shared" si="23" ref="M50:M56">SUM(K50*3)/L50+E50</f>
        <v>26.599999999999994</v>
      </c>
      <c r="N50" s="34">
        <f aca="true" t="shared" si="24" ref="N50:N56">M26+M50</f>
        <v>53.499999999999986</v>
      </c>
    </row>
    <row r="51" spans="1:14" ht="12.75">
      <c r="A51" s="67">
        <f t="shared" si="15"/>
        <v>597</v>
      </c>
      <c r="B51" s="30" t="str">
        <f t="shared" si="15"/>
        <v>Mica Parry</v>
      </c>
      <c r="C51" s="30" t="str">
        <f t="shared" si="15"/>
        <v>Wirral</v>
      </c>
      <c r="D51" s="31">
        <f t="shared" si="20"/>
        <v>3</v>
      </c>
      <c r="E51" s="45">
        <v>3.2</v>
      </c>
      <c r="F51" s="46">
        <v>7.9</v>
      </c>
      <c r="G51" s="46">
        <v>8</v>
      </c>
      <c r="H51" s="46">
        <v>7.8</v>
      </c>
      <c r="I51" s="46">
        <v>7.7</v>
      </c>
      <c r="J51" s="46">
        <v>8.2</v>
      </c>
      <c r="K51" s="33">
        <f t="shared" si="21"/>
        <v>23.699999999999996</v>
      </c>
      <c r="L51" s="33">
        <f t="shared" si="22"/>
        <v>3</v>
      </c>
      <c r="M51" s="33">
        <f t="shared" si="23"/>
        <v>26.9</v>
      </c>
      <c r="N51" s="34">
        <f t="shared" si="24"/>
        <v>52.89999999999999</v>
      </c>
    </row>
    <row r="52" spans="1:14" ht="12.75">
      <c r="A52" s="67">
        <f t="shared" si="15"/>
        <v>598</v>
      </c>
      <c r="B52" s="30" t="str">
        <f t="shared" si="15"/>
        <v>Aimee Schofield</v>
      </c>
      <c r="C52" s="30" t="str">
        <f t="shared" si="15"/>
        <v>Wakefield</v>
      </c>
      <c r="D52" s="31">
        <f t="shared" si="20"/>
        <v>1</v>
      </c>
      <c r="E52" s="45">
        <v>4.1</v>
      </c>
      <c r="F52" s="46">
        <v>8</v>
      </c>
      <c r="G52" s="46">
        <v>7.9</v>
      </c>
      <c r="H52" s="46">
        <v>8</v>
      </c>
      <c r="I52" s="46">
        <v>8.2</v>
      </c>
      <c r="J52" s="46">
        <v>8.3</v>
      </c>
      <c r="K52" s="33">
        <f t="shared" si="21"/>
        <v>24.19999999999999</v>
      </c>
      <c r="L52" s="33">
        <f t="shared" si="22"/>
        <v>3</v>
      </c>
      <c r="M52" s="33">
        <f t="shared" si="23"/>
        <v>28.29999999999999</v>
      </c>
      <c r="N52" s="34">
        <f t="shared" si="24"/>
        <v>52.79999999999998</v>
      </c>
    </row>
    <row r="53" spans="1:14" ht="12.75">
      <c r="A53" s="68">
        <f t="shared" si="15"/>
        <v>599</v>
      </c>
      <c r="B53" s="62" t="str">
        <f t="shared" si="15"/>
        <v>Grace Cooper</v>
      </c>
      <c r="C53" s="62" t="str">
        <f t="shared" si="15"/>
        <v>City of Leeds</v>
      </c>
      <c r="D53" s="31">
        <f t="shared" si="20"/>
        <v>7</v>
      </c>
      <c r="E53" s="45"/>
      <c r="F53" s="46"/>
      <c r="G53" s="46"/>
      <c r="H53" s="46"/>
      <c r="I53" s="46"/>
      <c r="J53" s="46"/>
      <c r="K53" s="33">
        <f t="shared" si="21"/>
        <v>0</v>
      </c>
      <c r="L53" s="33">
        <f t="shared" si="22"/>
        <v>-2</v>
      </c>
      <c r="M53" s="33">
        <f t="shared" si="23"/>
        <v>0</v>
      </c>
      <c r="N53" s="34">
        <f t="shared" si="24"/>
        <v>25.6</v>
      </c>
    </row>
    <row r="54" spans="1:14" ht="12.75">
      <c r="A54" s="67">
        <f t="shared" si="15"/>
        <v>600</v>
      </c>
      <c r="B54" s="30" t="str">
        <f t="shared" si="15"/>
        <v>Sharnah Evans</v>
      </c>
      <c r="C54" s="30" t="str">
        <f t="shared" si="15"/>
        <v>Deeside</v>
      </c>
      <c r="D54" s="31">
        <f t="shared" si="20"/>
        <v>5</v>
      </c>
      <c r="E54" s="45">
        <v>2.7</v>
      </c>
      <c r="F54" s="46">
        <v>7.8</v>
      </c>
      <c r="G54" s="46">
        <v>7.7</v>
      </c>
      <c r="H54" s="46">
        <v>7.9</v>
      </c>
      <c r="I54" s="46">
        <v>7.6</v>
      </c>
      <c r="J54" s="46">
        <v>7.5</v>
      </c>
      <c r="K54" s="33">
        <f t="shared" si="21"/>
        <v>23.1</v>
      </c>
      <c r="L54" s="33">
        <f t="shared" si="22"/>
        <v>3</v>
      </c>
      <c r="M54" s="33">
        <f t="shared" si="23"/>
        <v>25.800000000000004</v>
      </c>
      <c r="N54" s="34">
        <f t="shared" si="24"/>
        <v>57.2</v>
      </c>
    </row>
    <row r="55" spans="1:14" ht="12.75" hidden="1">
      <c r="A55" s="67">
        <f t="shared" si="15"/>
        <v>0</v>
      </c>
      <c r="B55" s="30">
        <f t="shared" si="15"/>
        <v>0</v>
      </c>
      <c r="C55" s="30">
        <f t="shared" si="15"/>
        <v>0</v>
      </c>
      <c r="D55" s="31">
        <f t="shared" si="20"/>
        <v>7</v>
      </c>
      <c r="E55" s="45"/>
      <c r="F55" s="46"/>
      <c r="G55" s="46"/>
      <c r="H55" s="46"/>
      <c r="I55" s="46"/>
      <c r="J55" s="46"/>
      <c r="K55" s="33">
        <f t="shared" si="21"/>
        <v>0</v>
      </c>
      <c r="L55" s="33">
        <f t="shared" si="22"/>
        <v>-2</v>
      </c>
      <c r="M55" s="33">
        <f t="shared" si="23"/>
        <v>0</v>
      </c>
      <c r="N55" s="34">
        <f t="shared" si="24"/>
        <v>0</v>
      </c>
    </row>
    <row r="56" spans="1:14" ht="12.75">
      <c r="A56" s="67">
        <f t="shared" si="15"/>
        <v>602</v>
      </c>
      <c r="B56" s="30" t="str">
        <f t="shared" si="15"/>
        <v>Samantha Rockett</v>
      </c>
      <c r="C56" s="30" t="str">
        <f t="shared" si="15"/>
        <v>Wakefield</v>
      </c>
      <c r="D56" s="31">
        <f t="shared" si="20"/>
        <v>6</v>
      </c>
      <c r="E56" s="45">
        <v>2.3</v>
      </c>
      <c r="F56" s="46">
        <v>7.8</v>
      </c>
      <c r="G56" s="46">
        <v>7.7</v>
      </c>
      <c r="H56" s="46">
        <v>7.9</v>
      </c>
      <c r="I56" s="46">
        <v>7.8</v>
      </c>
      <c r="J56" s="46">
        <v>7.8</v>
      </c>
      <c r="K56" s="33">
        <f t="shared" si="21"/>
        <v>23.4</v>
      </c>
      <c r="L56" s="33">
        <f t="shared" si="22"/>
        <v>3</v>
      </c>
      <c r="M56" s="33">
        <f t="shared" si="23"/>
        <v>25.699999999999996</v>
      </c>
      <c r="N56" s="34">
        <f t="shared" si="24"/>
        <v>56.7</v>
      </c>
    </row>
    <row r="57" spans="1:14" ht="12.75" hidden="1">
      <c r="A57" s="30" t="e">
        <f t="shared" si="15"/>
        <v>#REF!</v>
      </c>
      <c r="B57" s="30" t="e">
        <f t="shared" si="15"/>
        <v>#REF!</v>
      </c>
      <c r="C57" s="30" t="e">
        <f t="shared" si="15"/>
        <v>#REF!</v>
      </c>
      <c r="D57" s="31">
        <f aca="true" t="shared" si="25" ref="D57:D69">RANK(N57,N$49:N$69,0)</f>
        <v>8</v>
      </c>
      <c r="E57" s="45"/>
      <c r="F57" s="46"/>
      <c r="G57" s="46"/>
      <c r="H57" s="46"/>
      <c r="I57" s="46"/>
      <c r="J57" s="46"/>
      <c r="K57" s="33">
        <f t="shared" si="16"/>
        <v>0</v>
      </c>
      <c r="L57" s="33">
        <f t="shared" si="17"/>
        <v>-2</v>
      </c>
      <c r="M57" s="33">
        <f t="shared" si="18"/>
        <v>0</v>
      </c>
      <c r="N57" s="34">
        <f t="shared" si="19"/>
        <v>0</v>
      </c>
    </row>
    <row r="58" spans="1:14" ht="12.75" hidden="1">
      <c r="A58" s="30" t="e">
        <f t="shared" si="15"/>
        <v>#REF!</v>
      </c>
      <c r="B58" s="30" t="e">
        <f t="shared" si="15"/>
        <v>#REF!</v>
      </c>
      <c r="C58" s="30" t="e">
        <f t="shared" si="15"/>
        <v>#REF!</v>
      </c>
      <c r="D58" s="31">
        <f t="shared" si="25"/>
        <v>8</v>
      </c>
      <c r="E58" s="45"/>
      <c r="F58" s="46"/>
      <c r="G58" s="46"/>
      <c r="H58" s="46"/>
      <c r="I58" s="46"/>
      <c r="J58" s="46"/>
      <c r="K58" s="33">
        <f t="shared" si="16"/>
        <v>0</v>
      </c>
      <c r="L58" s="33">
        <f t="shared" si="17"/>
        <v>-2</v>
      </c>
      <c r="M58" s="33">
        <f t="shared" si="18"/>
        <v>0</v>
      </c>
      <c r="N58" s="34">
        <f t="shared" si="19"/>
        <v>0</v>
      </c>
    </row>
    <row r="59" spans="1:14" ht="12.75" hidden="1">
      <c r="A59" s="30" t="e">
        <f t="shared" si="15"/>
        <v>#REF!</v>
      </c>
      <c r="B59" s="30" t="e">
        <f t="shared" si="15"/>
        <v>#REF!</v>
      </c>
      <c r="C59" s="30" t="e">
        <f t="shared" si="15"/>
        <v>#REF!</v>
      </c>
      <c r="D59" s="31">
        <f t="shared" si="25"/>
        <v>8</v>
      </c>
      <c r="E59" s="45"/>
      <c r="F59" s="46"/>
      <c r="G59" s="46"/>
      <c r="H59" s="46"/>
      <c r="I59" s="46"/>
      <c r="J59" s="46"/>
      <c r="K59" s="33">
        <f t="shared" si="16"/>
        <v>0</v>
      </c>
      <c r="L59" s="33">
        <f t="shared" si="17"/>
        <v>-2</v>
      </c>
      <c r="M59" s="33">
        <f t="shared" si="18"/>
        <v>0</v>
      </c>
      <c r="N59" s="34">
        <f t="shared" si="19"/>
        <v>0</v>
      </c>
    </row>
    <row r="60" spans="1:14" ht="12.75" hidden="1">
      <c r="A60" s="30" t="e">
        <f t="shared" si="15"/>
        <v>#REF!</v>
      </c>
      <c r="B60" s="30" t="e">
        <f t="shared" si="15"/>
        <v>#REF!</v>
      </c>
      <c r="C60" s="30" t="e">
        <f t="shared" si="15"/>
        <v>#REF!</v>
      </c>
      <c r="D60" s="31">
        <f t="shared" si="25"/>
        <v>8</v>
      </c>
      <c r="E60" s="45"/>
      <c r="F60" s="46"/>
      <c r="G60" s="46"/>
      <c r="H60" s="46"/>
      <c r="I60" s="46"/>
      <c r="J60" s="46"/>
      <c r="K60" s="33">
        <f t="shared" si="16"/>
        <v>0</v>
      </c>
      <c r="L60" s="33">
        <f t="shared" si="17"/>
        <v>-2</v>
      </c>
      <c r="M60" s="33">
        <f t="shared" si="18"/>
        <v>0</v>
      </c>
      <c r="N60" s="34">
        <f t="shared" si="19"/>
        <v>0</v>
      </c>
    </row>
    <row r="61" spans="1:14" ht="12.75" hidden="1">
      <c r="A61" s="30" t="e">
        <f t="shared" si="15"/>
        <v>#REF!</v>
      </c>
      <c r="B61" s="30" t="e">
        <f t="shared" si="15"/>
        <v>#REF!</v>
      </c>
      <c r="C61" s="30" t="e">
        <f t="shared" si="15"/>
        <v>#REF!</v>
      </c>
      <c r="D61" s="31">
        <f t="shared" si="25"/>
        <v>8</v>
      </c>
      <c r="E61" s="45"/>
      <c r="F61" s="46"/>
      <c r="G61" s="46"/>
      <c r="H61" s="46"/>
      <c r="I61" s="46"/>
      <c r="J61" s="46"/>
      <c r="K61" s="33">
        <f t="shared" si="16"/>
        <v>0</v>
      </c>
      <c r="L61" s="33">
        <f t="shared" si="17"/>
        <v>-2</v>
      </c>
      <c r="M61" s="33">
        <f t="shared" si="18"/>
        <v>0</v>
      </c>
      <c r="N61" s="34">
        <f t="shared" si="19"/>
        <v>0</v>
      </c>
    </row>
    <row r="62" spans="1:14" ht="12.75" hidden="1">
      <c r="A62" s="30" t="e">
        <f t="shared" si="15"/>
        <v>#REF!</v>
      </c>
      <c r="B62" s="30" t="e">
        <f t="shared" si="15"/>
        <v>#REF!</v>
      </c>
      <c r="C62" s="30" t="e">
        <f t="shared" si="15"/>
        <v>#REF!</v>
      </c>
      <c r="D62" s="31">
        <f t="shared" si="25"/>
        <v>8</v>
      </c>
      <c r="E62" s="45"/>
      <c r="F62" s="46"/>
      <c r="G62" s="46"/>
      <c r="H62" s="46"/>
      <c r="I62" s="46"/>
      <c r="J62" s="46"/>
      <c r="K62" s="33">
        <f t="shared" si="16"/>
        <v>0</v>
      </c>
      <c r="L62" s="33">
        <f t="shared" si="17"/>
        <v>-2</v>
      </c>
      <c r="M62" s="33">
        <f t="shared" si="18"/>
        <v>0</v>
      </c>
      <c r="N62" s="34">
        <f t="shared" si="19"/>
        <v>0</v>
      </c>
    </row>
    <row r="63" spans="1:14" ht="12.75" hidden="1">
      <c r="A63" s="30" t="e">
        <f t="shared" si="15"/>
        <v>#REF!</v>
      </c>
      <c r="B63" s="30" t="e">
        <f t="shared" si="15"/>
        <v>#REF!</v>
      </c>
      <c r="C63" s="30" t="e">
        <f t="shared" si="15"/>
        <v>#REF!</v>
      </c>
      <c r="D63" s="31">
        <f t="shared" si="25"/>
        <v>8</v>
      </c>
      <c r="E63" s="45"/>
      <c r="F63" s="46"/>
      <c r="G63" s="46"/>
      <c r="H63" s="46"/>
      <c r="I63" s="46"/>
      <c r="J63" s="46"/>
      <c r="K63" s="33">
        <f t="shared" si="16"/>
        <v>0</v>
      </c>
      <c r="L63" s="33">
        <f t="shared" si="17"/>
        <v>-2</v>
      </c>
      <c r="M63" s="33">
        <f t="shared" si="18"/>
        <v>0</v>
      </c>
      <c r="N63" s="34">
        <f t="shared" si="19"/>
        <v>0</v>
      </c>
    </row>
    <row r="64" spans="1:14" ht="12.75" hidden="1">
      <c r="A64" s="30" t="e">
        <f t="shared" si="15"/>
        <v>#REF!</v>
      </c>
      <c r="B64" s="30" t="e">
        <f t="shared" si="15"/>
        <v>#REF!</v>
      </c>
      <c r="C64" s="30" t="e">
        <f t="shared" si="15"/>
        <v>#REF!</v>
      </c>
      <c r="D64" s="31">
        <f t="shared" si="25"/>
        <v>8</v>
      </c>
      <c r="E64" s="45"/>
      <c r="F64" s="46"/>
      <c r="G64" s="46"/>
      <c r="H64" s="46"/>
      <c r="I64" s="46"/>
      <c r="J64" s="46"/>
      <c r="K64" s="33">
        <f t="shared" si="16"/>
        <v>0</v>
      </c>
      <c r="L64" s="33">
        <f t="shared" si="17"/>
        <v>-2</v>
      </c>
      <c r="M64" s="33">
        <f t="shared" si="18"/>
        <v>0</v>
      </c>
      <c r="N64" s="34">
        <f t="shared" si="19"/>
        <v>0</v>
      </c>
    </row>
    <row r="65" spans="1:14" ht="12.75" hidden="1">
      <c r="A65" s="30" t="e">
        <f t="shared" si="15"/>
        <v>#REF!</v>
      </c>
      <c r="B65" s="30" t="e">
        <f t="shared" si="15"/>
        <v>#REF!</v>
      </c>
      <c r="C65" s="30" t="e">
        <f t="shared" si="15"/>
        <v>#REF!</v>
      </c>
      <c r="D65" s="31">
        <f t="shared" si="25"/>
        <v>8</v>
      </c>
      <c r="E65" s="45"/>
      <c r="F65" s="46"/>
      <c r="G65" s="46"/>
      <c r="H65" s="46"/>
      <c r="I65" s="46"/>
      <c r="J65" s="46"/>
      <c r="K65" s="33">
        <f t="shared" si="16"/>
        <v>0</v>
      </c>
      <c r="L65" s="33">
        <f t="shared" si="17"/>
        <v>-2</v>
      </c>
      <c r="M65" s="33">
        <f t="shared" si="18"/>
        <v>0</v>
      </c>
      <c r="N65" s="34">
        <f t="shared" si="19"/>
        <v>0</v>
      </c>
    </row>
    <row r="66" spans="1:14" ht="12.75" hidden="1">
      <c r="A66" s="30" t="e">
        <f t="shared" si="15"/>
        <v>#REF!</v>
      </c>
      <c r="B66" s="30" t="e">
        <f t="shared" si="15"/>
        <v>#REF!</v>
      </c>
      <c r="C66" s="30" t="e">
        <f t="shared" si="15"/>
        <v>#REF!</v>
      </c>
      <c r="D66" s="31">
        <f t="shared" si="25"/>
        <v>8</v>
      </c>
      <c r="E66" s="45"/>
      <c r="F66" s="46"/>
      <c r="G66" s="46"/>
      <c r="H66" s="46"/>
      <c r="I66" s="46"/>
      <c r="J66" s="46"/>
      <c r="K66" s="33">
        <f t="shared" si="16"/>
        <v>0</v>
      </c>
      <c r="L66" s="33">
        <f t="shared" si="17"/>
        <v>-2</v>
      </c>
      <c r="M66" s="33">
        <f t="shared" si="18"/>
        <v>0</v>
      </c>
      <c r="N66" s="34">
        <f t="shared" si="19"/>
        <v>0</v>
      </c>
    </row>
    <row r="67" spans="1:14" ht="12.75" hidden="1">
      <c r="A67" s="30" t="e">
        <f t="shared" si="15"/>
        <v>#REF!</v>
      </c>
      <c r="B67" s="30" t="e">
        <f t="shared" si="15"/>
        <v>#REF!</v>
      </c>
      <c r="C67" s="30" t="e">
        <f t="shared" si="15"/>
        <v>#REF!</v>
      </c>
      <c r="D67" s="31">
        <f t="shared" si="25"/>
        <v>8</v>
      </c>
      <c r="E67" s="45"/>
      <c r="F67" s="46"/>
      <c r="G67" s="46"/>
      <c r="H67" s="46"/>
      <c r="I67" s="46"/>
      <c r="J67" s="46"/>
      <c r="K67" s="33">
        <f t="shared" si="16"/>
        <v>0</v>
      </c>
      <c r="L67" s="33">
        <f t="shared" si="17"/>
        <v>-2</v>
      </c>
      <c r="M67" s="33">
        <f t="shared" si="18"/>
        <v>0</v>
      </c>
      <c r="N67" s="34">
        <f t="shared" si="19"/>
        <v>0</v>
      </c>
    </row>
    <row r="68" spans="1:14" ht="12.75" hidden="1">
      <c r="A68" s="30" t="e">
        <f t="shared" si="15"/>
        <v>#REF!</v>
      </c>
      <c r="B68" s="30" t="e">
        <f t="shared" si="15"/>
        <v>#REF!</v>
      </c>
      <c r="C68" s="30" t="e">
        <f t="shared" si="15"/>
        <v>#REF!</v>
      </c>
      <c r="D68" s="31">
        <f t="shared" si="25"/>
        <v>8</v>
      </c>
      <c r="E68" s="45"/>
      <c r="F68" s="46"/>
      <c r="G68" s="46"/>
      <c r="H68" s="46"/>
      <c r="I68" s="46"/>
      <c r="J68" s="46"/>
      <c r="K68" s="33">
        <f t="shared" si="16"/>
        <v>0</v>
      </c>
      <c r="L68" s="33">
        <f t="shared" si="17"/>
        <v>-2</v>
      </c>
      <c r="M68" s="33">
        <f t="shared" si="18"/>
        <v>0</v>
      </c>
      <c r="N68" s="34">
        <f t="shared" si="19"/>
        <v>0</v>
      </c>
    </row>
    <row r="69" spans="1:14" ht="12.75" hidden="1">
      <c r="A69" s="30" t="e">
        <f t="shared" si="15"/>
        <v>#REF!</v>
      </c>
      <c r="B69" s="30" t="e">
        <f t="shared" si="15"/>
        <v>#REF!</v>
      </c>
      <c r="C69" s="30" t="e">
        <f t="shared" si="15"/>
        <v>#REF!</v>
      </c>
      <c r="D69" s="31">
        <f t="shared" si="25"/>
        <v>8</v>
      </c>
      <c r="E69" s="45"/>
      <c r="F69" s="46"/>
      <c r="G69" s="46"/>
      <c r="H69" s="46"/>
      <c r="I69" s="46"/>
      <c r="J69" s="46"/>
      <c r="K69" s="33">
        <f t="shared" si="16"/>
        <v>0</v>
      </c>
      <c r="L69" s="33">
        <f t="shared" si="17"/>
        <v>-2</v>
      </c>
      <c r="M69" s="33">
        <f t="shared" si="18"/>
        <v>0</v>
      </c>
      <c r="N69" s="34">
        <f t="shared" si="19"/>
        <v>0</v>
      </c>
    </row>
  </sheetData>
  <sheetProtection/>
  <printOptions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Farley</dc:creator>
  <cp:keywords/>
  <dc:description/>
  <cp:lastModifiedBy>Stuart Sinclair</cp:lastModifiedBy>
  <cp:lastPrinted>2008-11-30T15:46:26Z</cp:lastPrinted>
  <dcterms:created xsi:type="dcterms:W3CDTF">2003-04-28T04:57:01Z</dcterms:created>
  <dcterms:modified xsi:type="dcterms:W3CDTF">2012-08-21T10:37:34Z</dcterms:modified>
  <cp:category/>
  <cp:version/>
  <cp:contentType/>
  <cp:contentStatus/>
</cp:coreProperties>
</file>